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Partidos, Final y SemiFinal" sheetId="1" r:id="rId1"/>
    <sheet name="Ranking Actual Mayo 2015" sheetId="2" r:id="rId2"/>
    <sheet name="Planilla Maestra Mayo 2015" sheetId="3" r:id="rId3"/>
    <sheet name="Ruben Rosa" sheetId="4" r:id="rId4"/>
    <sheet name="Sergio Rojas" sheetId="5" r:id="rId5"/>
    <sheet name="Mario Aguilar" sheetId="6" r:id="rId6"/>
    <sheet name="Erich Ramos" sheetId="7" r:id="rId7"/>
    <sheet name="Andres de La Barra" sheetId="8" r:id="rId8"/>
    <sheet name="Jorge Villalobos" sheetId="9" r:id="rId9"/>
    <sheet name="Ricardo Borquez" sheetId="10" r:id="rId10"/>
    <sheet name="Guillermo Caro" sheetId="11" r:id="rId11"/>
    <sheet name="kjhhdkhs" sheetId="12" r:id="rId12"/>
    <sheet name="kjshdkjs" sheetId="13" r:id="rId13"/>
    <sheet name="kjjsdshkhsd" sheetId="14" r:id="rId14"/>
    <sheet name="kjjshkjs" sheetId="15" r:id="rId15"/>
    <sheet name="kjhf" sheetId="16" r:id="rId16"/>
    <sheet name="dnlkdf" sheetId="17" r:id="rId17"/>
    <sheet name="kjhfdhkf" sheetId="18" r:id="rId18"/>
    <sheet name="kjhkjdfh" sheetId="19" r:id="rId19"/>
  </sheets>
  <definedNames/>
  <calcPr fullCalcOnLoad="1"/>
</workbook>
</file>

<file path=xl/sharedStrings.xml><?xml version="1.0" encoding="utf-8"?>
<sst xmlns="http://schemas.openxmlformats.org/spreadsheetml/2006/main" count="739" uniqueCount="113">
  <si>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</si>
  <si>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</si>
  <si>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</si>
  <si>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</si>
  <si>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</si>
  <si>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</si>
  <si>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</si>
  <si>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</si>
  <si>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</si>
  <si>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</si>
  <si>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</si>
  <si>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</si>
  <si>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</si>
  <si>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</si>
  <si>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</si>
  <si>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</si>
  <si>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Grupo</t>
  </si>
  <si>
    <t>Escuela y Desarrollos Deportivos Racquetball7</t>
  </si>
  <si>
    <t>Miembro TEAM EKTELON INTERNACIONAL</t>
  </si>
  <si>
    <t>www.ektelon.com</t>
  </si>
  <si>
    <t>www.ektelon.cl</t>
  </si>
  <si>
    <t>r</t>
  </si>
  <si>
    <t>FINAL</t>
  </si>
  <si>
    <t>TERCER Y CUARTO LUGAR</t>
  </si>
  <si>
    <t>PARTIDOS POR GRUPOS</t>
  </si>
  <si>
    <t xml:space="preserve"> </t>
  </si>
  <si>
    <t>Jorge Villalobos</t>
  </si>
  <si>
    <t>Sergio Rojas</t>
  </si>
  <si>
    <t xml:space="preserve">   1         2         3</t>
  </si>
  <si>
    <t>Partido 1</t>
  </si>
  <si>
    <t>Partido 2</t>
  </si>
  <si>
    <t>Partido 3</t>
  </si>
  <si>
    <t>Partido 4</t>
  </si>
  <si>
    <t>Partido 5</t>
  </si>
  <si>
    <t>Partido 6</t>
  </si>
  <si>
    <t>Partido 7</t>
  </si>
  <si>
    <t>Partido 8</t>
  </si>
  <si>
    <t>S.ROJAS</t>
  </si>
  <si>
    <t>Partido 9</t>
  </si>
  <si>
    <t>Partido 10</t>
  </si>
  <si>
    <t>Partido 11</t>
  </si>
  <si>
    <t>Partido 12</t>
  </si>
  <si>
    <t>Partido 21</t>
  </si>
  <si>
    <t>Partido 22</t>
  </si>
  <si>
    <t>Partido 23</t>
  </si>
  <si>
    <t>Partido 24</t>
  </si>
  <si>
    <t>Partido 13</t>
  </si>
  <si>
    <t>Partido 14</t>
  </si>
  <si>
    <t>Partido 15</t>
  </si>
  <si>
    <t>Partido 16</t>
  </si>
  <si>
    <t>Partido 17</t>
  </si>
  <si>
    <t>Partido 18</t>
  </si>
  <si>
    <t>Partido 19</t>
  </si>
  <si>
    <t>Partido 20</t>
  </si>
  <si>
    <t>Jorge Portus</t>
  </si>
  <si>
    <t>Ruben Rosa</t>
  </si>
  <si>
    <t>Erich Ramos</t>
  </si>
  <si>
    <t>Guillermo Caro</t>
  </si>
  <si>
    <t>Fecha: 02/02/2015</t>
  </si>
  <si>
    <t>Fecha: 05/02/2015</t>
  </si>
  <si>
    <t>Fecha: 03/02/2015</t>
  </si>
  <si>
    <t>R.ROSA</t>
  </si>
  <si>
    <t>E.RAMOS</t>
  </si>
  <si>
    <t>G.CARO</t>
  </si>
  <si>
    <t>Mario Aguilar</t>
  </si>
  <si>
    <t>Andres de La Barra</t>
  </si>
  <si>
    <t>Emilio Abud</t>
  </si>
  <si>
    <t>Pedro Gaete</t>
  </si>
  <si>
    <t>Claudio Rodriguez</t>
  </si>
  <si>
    <t>Heinz Wrobleski</t>
  </si>
  <si>
    <t>Fernando Guzman</t>
  </si>
  <si>
    <t>M.AGUILAR</t>
  </si>
  <si>
    <t>Fecha: 04/03/2015</t>
  </si>
  <si>
    <t>Fecha: 03/03/2015</t>
  </si>
  <si>
    <t>Fecha: 05/03/2015</t>
  </si>
  <si>
    <t>Fecha: 02/03/2015</t>
  </si>
  <si>
    <t>Fecha: 06/03/2015</t>
  </si>
  <si>
    <t>Fecha: 07/03/2015</t>
  </si>
  <si>
    <t>LUNES 11-05-2015</t>
  </si>
  <si>
    <t>MARTES 12-05-2015</t>
  </si>
  <si>
    <t>MIERCOLES 12-05-2015</t>
  </si>
  <si>
    <t>JUEVES 14-05-2015</t>
  </si>
  <si>
    <t>VIERNES 15-05-2015</t>
  </si>
  <si>
    <t>SABADO 16-05-2015</t>
  </si>
  <si>
    <t>R.BORQUEZ</t>
  </si>
  <si>
    <t>A. DE LA BARRA</t>
  </si>
  <si>
    <t>DOMINGO 17-05-2015</t>
  </si>
  <si>
    <t>J.VILLALOBOS</t>
  </si>
  <si>
    <t>Ricardo Borquez</t>
  </si>
  <si>
    <t>Fecha: 14/05/2015</t>
  </si>
  <si>
    <t>Fecha: 15/05/2015</t>
  </si>
  <si>
    <t>Fecha: 16/05/2015</t>
  </si>
  <si>
    <t xml:space="preserve">   7         1</t>
  </si>
  <si>
    <t xml:space="preserve"> 15       15</t>
  </si>
  <si>
    <t>SEMIFINAL - GANADOR GRUPO 1 Y SEGUNDO GRUPO 2</t>
  </si>
  <si>
    <t>SEMIFINAL - GANADOR GRUPO 2 Y SEGUNDO GRUPO 1</t>
  </si>
  <si>
    <t xml:space="preserve">  15      15</t>
  </si>
  <si>
    <t xml:space="preserve">    6      12</t>
  </si>
  <si>
    <t xml:space="preserve">    4        4</t>
  </si>
  <si>
    <t xml:space="preserve">   8         8</t>
  </si>
  <si>
    <t xml:space="preserve"> 14       13</t>
  </si>
  <si>
    <t xml:space="preserve">    8        8</t>
  </si>
  <si>
    <t xml:space="preserve">  10        4</t>
  </si>
  <si>
    <t xml:space="preserve">  15       15</t>
  </si>
  <si>
    <t xml:space="preserve">   7         5</t>
  </si>
  <si>
    <t xml:space="preserve"> 13       15      10</t>
  </si>
  <si>
    <t xml:space="preserve"> 15         8        2</t>
  </si>
  <si>
    <t>G</t>
  </si>
  <si>
    <t>J. VILLALOBOS</t>
  </si>
  <si>
    <t xml:space="preserve">  10       12</t>
  </si>
  <si>
    <t>R. ROSA</t>
  </si>
  <si>
    <t>S. ROJAS</t>
  </si>
  <si>
    <t xml:space="preserve">    1      10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</si>
</sst>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1" fillId="0" borderId="0" xfId="0" applyFont="1" applyFill="1" applyAlignment="1">
      <alignment horizontal="center"/>
    </xf>
    <xf numFmtId="14" fontId="40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40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2" fillId="34" borderId="0" xfId="45" applyFont="1" applyFill="1" applyAlignment="1" applyProtection="1">
      <alignment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40" fillId="36" borderId="11" xfId="0" applyFont="1" applyFill="1" applyBorder="1" applyAlignment="1">
      <alignment/>
    </xf>
    <xf numFmtId="0" fontId="40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20" fontId="0" fillId="36" borderId="14" xfId="0" applyNumberFormat="1" applyFill="1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40" fillId="9" borderId="11" xfId="0" applyFont="1" applyFill="1" applyBorder="1" applyAlignment="1">
      <alignment/>
    </xf>
    <xf numFmtId="0" fontId="40" fillId="9" borderId="12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3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/>
    </xf>
    <xf numFmtId="20" fontId="0" fillId="9" borderId="14" xfId="0" applyNumberFormat="1" applyFill="1" applyBorder="1" applyAlignment="1">
      <alignment horizontal="left"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20" fontId="0" fillId="37" borderId="0" xfId="0" applyNumberFormat="1" applyFill="1" applyAlignment="1">
      <alignment horizontal="center"/>
    </xf>
    <xf numFmtId="20" fontId="0" fillId="36" borderId="0" xfId="0" applyNumberFormat="1" applyFill="1" applyAlignment="1">
      <alignment horizontal="center"/>
    </xf>
    <xf numFmtId="0" fontId="0" fillId="37" borderId="20" xfId="0" applyFill="1" applyBorder="1" applyAlignment="1">
      <alignment/>
    </xf>
    <xf numFmtId="0" fontId="0" fillId="37" borderId="28" xfId="0" applyFill="1" applyBorder="1" applyAlignment="1">
      <alignment/>
    </xf>
    <xf numFmtId="0" fontId="0" fillId="33" borderId="19" xfId="0" applyFill="1" applyBorder="1" applyAlignment="1">
      <alignment/>
    </xf>
    <xf numFmtId="0" fontId="43" fillId="18" borderId="15" xfId="0" applyFont="1" applyFill="1" applyBorder="1" applyAlignment="1">
      <alignment horizontal="center"/>
    </xf>
    <xf numFmtId="0" fontId="40" fillId="18" borderId="15" xfId="0" applyFont="1" applyFill="1" applyBorder="1" applyAlignment="1">
      <alignment horizontal="center"/>
    </xf>
    <xf numFmtId="0" fontId="40" fillId="18" borderId="0" xfId="0" applyFont="1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7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tabSelected="1" zoomScalePageLayoutView="0" workbookViewId="0" topLeftCell="A1">
      <selection activeCell="L11" sqref="L11"/>
    </sheetView>
  </sheetViews>
  <sheetFormatPr defaultColWidth="11.421875" defaultRowHeight="15"/>
  <cols>
    <col min="1" max="1" width="6.140625" style="0" customWidth="1"/>
    <col min="2" max="13" width="13.28125" style="0" customWidth="1"/>
    <col min="14" max="14" width="6.140625" style="0" customWidth="1"/>
  </cols>
  <sheetData>
    <row r="2" spans="3:13" ht="15.75" thickBot="1">
      <c r="C2" s="93" t="s">
        <v>94</v>
      </c>
      <c r="D2" s="93"/>
      <c r="E2" s="93"/>
      <c r="F2" s="93"/>
      <c r="G2" s="94" t="s">
        <v>86</v>
      </c>
      <c r="H2" s="94"/>
      <c r="I2" s="94" t="s">
        <v>23</v>
      </c>
      <c r="J2" s="94"/>
      <c r="K2" s="94"/>
      <c r="L2" s="94"/>
      <c r="M2" s="49"/>
    </row>
    <row r="3" spans="3:12" ht="15.75" thickBot="1">
      <c r="C3" s="50" t="s">
        <v>14</v>
      </c>
      <c r="D3" s="51" t="s">
        <v>0</v>
      </c>
      <c r="E3" s="51" t="s">
        <v>1</v>
      </c>
      <c r="F3" s="51" t="s">
        <v>2</v>
      </c>
      <c r="G3" s="52" t="s">
        <v>21</v>
      </c>
      <c r="H3" s="50" t="s">
        <v>14</v>
      </c>
      <c r="I3" s="51" t="s">
        <v>0</v>
      </c>
      <c r="J3" s="51" t="s">
        <v>1</v>
      </c>
      <c r="K3" s="51" t="s">
        <v>2</v>
      </c>
      <c r="L3" s="53" t="s">
        <v>21</v>
      </c>
    </row>
    <row r="4" spans="3:12" ht="15">
      <c r="C4" s="54" t="s">
        <v>110</v>
      </c>
      <c r="D4" s="55">
        <v>15</v>
      </c>
      <c r="E4" s="55">
        <v>15</v>
      </c>
      <c r="F4" s="55"/>
      <c r="G4" s="55" t="s">
        <v>107</v>
      </c>
      <c r="H4" s="54" t="s">
        <v>85</v>
      </c>
      <c r="I4" s="55">
        <v>15</v>
      </c>
      <c r="J4" s="55">
        <v>15</v>
      </c>
      <c r="K4" s="55"/>
      <c r="L4" s="56" t="s">
        <v>107</v>
      </c>
    </row>
    <row r="5" spans="3:12" ht="15">
      <c r="C5" s="54" t="s">
        <v>108</v>
      </c>
      <c r="D5" s="55">
        <v>11</v>
      </c>
      <c r="E5" s="55">
        <v>11</v>
      </c>
      <c r="F5" s="55"/>
      <c r="G5" s="55"/>
      <c r="H5" s="54" t="s">
        <v>108</v>
      </c>
      <c r="I5" s="55">
        <v>13</v>
      </c>
      <c r="J5" s="55">
        <v>7</v>
      </c>
      <c r="K5" s="55"/>
      <c r="L5" s="57"/>
    </row>
    <row r="6" spans="3:12" ht="15">
      <c r="C6" s="54"/>
      <c r="D6" s="58"/>
      <c r="E6" s="58"/>
      <c r="F6" s="58"/>
      <c r="G6" s="58"/>
      <c r="H6" s="54"/>
      <c r="I6" s="58"/>
      <c r="J6" s="58"/>
      <c r="K6" s="58"/>
      <c r="L6" s="59"/>
    </row>
    <row r="7" spans="3:12" ht="15.75" thickBot="1">
      <c r="C7" s="60">
        <v>0.3888888888888889</v>
      </c>
      <c r="D7" s="61"/>
      <c r="E7" s="61"/>
      <c r="F7" s="61"/>
      <c r="G7" s="61"/>
      <c r="H7" s="60">
        <v>0.4444444444444444</v>
      </c>
      <c r="I7" s="61"/>
      <c r="J7" s="61"/>
      <c r="K7" s="61"/>
      <c r="L7" s="62"/>
    </row>
    <row r="8" spans="3:13" ht="15.75" thickBot="1">
      <c r="C8" s="93" t="s">
        <v>95</v>
      </c>
      <c r="D8" s="93"/>
      <c r="E8" s="93"/>
      <c r="F8" s="93"/>
      <c r="G8" s="94" t="s">
        <v>86</v>
      </c>
      <c r="H8" s="94"/>
      <c r="I8" s="94" t="s">
        <v>22</v>
      </c>
      <c r="J8" s="94"/>
      <c r="K8" s="94"/>
      <c r="L8" s="94"/>
      <c r="M8" s="49"/>
    </row>
    <row r="9" spans="3:12" ht="15.75" thickBot="1">
      <c r="C9" s="50" t="s">
        <v>14</v>
      </c>
      <c r="D9" s="51" t="s">
        <v>0</v>
      </c>
      <c r="E9" s="51" t="s">
        <v>1</v>
      </c>
      <c r="F9" s="51" t="s">
        <v>2</v>
      </c>
      <c r="G9" s="52" t="s">
        <v>21</v>
      </c>
      <c r="H9" s="63" t="s">
        <v>14</v>
      </c>
      <c r="I9" s="64" t="s">
        <v>0</v>
      </c>
      <c r="J9" s="64" t="s">
        <v>1</v>
      </c>
      <c r="K9" s="64" t="s">
        <v>2</v>
      </c>
      <c r="L9" s="65" t="s">
        <v>21</v>
      </c>
    </row>
    <row r="10" spans="3:12" ht="15">
      <c r="C10" s="54" t="s">
        <v>85</v>
      </c>
      <c r="D10" s="55">
        <v>6</v>
      </c>
      <c r="E10" s="55">
        <v>6</v>
      </c>
      <c r="F10" s="55"/>
      <c r="G10" s="55"/>
      <c r="H10" s="66" t="s">
        <v>110</v>
      </c>
      <c r="I10" s="67">
        <v>15</v>
      </c>
      <c r="J10" s="67">
        <v>15</v>
      </c>
      <c r="K10" s="67"/>
      <c r="L10" s="68" t="s">
        <v>107</v>
      </c>
    </row>
    <row r="11" spans="3:12" ht="15">
      <c r="C11" s="54" t="s">
        <v>111</v>
      </c>
      <c r="D11" s="55">
        <v>15</v>
      </c>
      <c r="E11" s="55">
        <v>8</v>
      </c>
      <c r="F11" s="55"/>
      <c r="G11" s="55" t="s">
        <v>107</v>
      </c>
      <c r="H11" s="66" t="s">
        <v>111</v>
      </c>
      <c r="I11" s="67">
        <v>9</v>
      </c>
      <c r="J11" s="67">
        <v>12</v>
      </c>
      <c r="K11" s="67"/>
      <c r="L11" s="68"/>
    </row>
    <row r="12" spans="3:12" ht="15">
      <c r="C12" s="54"/>
      <c r="D12" s="58"/>
      <c r="E12" s="58"/>
      <c r="F12" s="58"/>
      <c r="G12" s="58"/>
      <c r="H12" s="66"/>
      <c r="I12" s="69"/>
      <c r="J12" s="69"/>
      <c r="K12" s="69"/>
      <c r="L12" s="70"/>
    </row>
    <row r="13" spans="3:12" ht="15.75" thickBot="1">
      <c r="C13" s="60">
        <v>0.4166666666666667</v>
      </c>
      <c r="D13" s="61"/>
      <c r="E13" s="61"/>
      <c r="F13" s="61"/>
      <c r="G13" s="61"/>
      <c r="H13" s="71">
        <v>0.47222222222222227</v>
      </c>
      <c r="I13" s="72"/>
      <c r="J13" s="72"/>
      <c r="K13" s="72"/>
      <c r="L13" s="73"/>
    </row>
    <row r="16" spans="2:13" ht="15.75" thickBot="1"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2:13" ht="15.75" thickBot="1">
      <c r="B17" s="96" t="s">
        <v>78</v>
      </c>
      <c r="C17" s="97"/>
      <c r="D17" s="96" t="s">
        <v>79</v>
      </c>
      <c r="E17" s="97"/>
      <c r="F17" s="96" t="s">
        <v>80</v>
      </c>
      <c r="G17" s="97"/>
      <c r="H17" s="96" t="s">
        <v>81</v>
      </c>
      <c r="I17" s="97"/>
      <c r="J17" s="96" t="s">
        <v>82</v>
      </c>
      <c r="K17" s="97"/>
      <c r="L17" s="98" t="s">
        <v>83</v>
      </c>
      <c r="M17" s="99"/>
    </row>
    <row r="18" spans="2:13" ht="15">
      <c r="B18" s="76" t="s">
        <v>29</v>
      </c>
      <c r="C18" s="77" t="s">
        <v>28</v>
      </c>
      <c r="D18" s="76" t="s">
        <v>33</v>
      </c>
      <c r="E18" s="77" t="s">
        <v>28</v>
      </c>
      <c r="F18" s="76" t="s">
        <v>38</v>
      </c>
      <c r="G18" s="77" t="s">
        <v>28</v>
      </c>
      <c r="H18" s="76" t="s">
        <v>46</v>
      </c>
      <c r="I18" s="77" t="s">
        <v>28</v>
      </c>
      <c r="J18" s="76" t="s">
        <v>50</v>
      </c>
      <c r="K18" s="77" t="s">
        <v>28</v>
      </c>
      <c r="L18" s="76" t="s">
        <v>42</v>
      </c>
      <c r="M18" s="77" t="s">
        <v>28</v>
      </c>
    </row>
    <row r="19" spans="1:14" ht="15">
      <c r="A19" s="89">
        <v>0.8333333333333334</v>
      </c>
      <c r="B19" s="82"/>
      <c r="C19" s="86"/>
      <c r="D19" s="82"/>
      <c r="E19" s="86"/>
      <c r="F19" s="82"/>
      <c r="G19" s="86"/>
      <c r="H19" s="90" t="s">
        <v>61</v>
      </c>
      <c r="I19" s="86" t="s">
        <v>96</v>
      </c>
      <c r="J19" s="82" t="s">
        <v>61</v>
      </c>
      <c r="K19" s="86" t="s">
        <v>100</v>
      </c>
      <c r="L19" s="90" t="s">
        <v>84</v>
      </c>
      <c r="M19" s="86" t="s">
        <v>96</v>
      </c>
      <c r="N19" s="88">
        <v>0.3888888888888889</v>
      </c>
    </row>
    <row r="20" spans="2:13" ht="15">
      <c r="B20" s="82"/>
      <c r="C20" s="86"/>
      <c r="D20" s="82"/>
      <c r="E20" s="86"/>
      <c r="F20" s="82"/>
      <c r="G20" s="86"/>
      <c r="H20" s="82" t="s">
        <v>62</v>
      </c>
      <c r="I20" s="86" t="s">
        <v>97</v>
      </c>
      <c r="J20" s="90" t="s">
        <v>71</v>
      </c>
      <c r="K20" s="86" t="s">
        <v>93</v>
      </c>
      <c r="L20" s="82" t="s">
        <v>63</v>
      </c>
      <c r="M20" s="86" t="s">
        <v>101</v>
      </c>
    </row>
    <row r="21" spans="2:13" ht="15">
      <c r="B21" s="74"/>
      <c r="C21" s="75"/>
      <c r="D21" s="74"/>
      <c r="E21" s="75"/>
      <c r="F21" s="74"/>
      <c r="G21" s="75"/>
      <c r="H21" s="74"/>
      <c r="I21" s="75"/>
      <c r="J21" s="74"/>
      <c r="K21" s="75"/>
      <c r="L21" s="74"/>
      <c r="M21" s="75"/>
    </row>
    <row r="22" spans="2:13" ht="15">
      <c r="B22" s="78" t="s">
        <v>30</v>
      </c>
      <c r="C22" s="79" t="s">
        <v>28</v>
      </c>
      <c r="D22" s="78" t="s">
        <v>34</v>
      </c>
      <c r="E22" s="79" t="s">
        <v>28</v>
      </c>
      <c r="F22" s="78" t="s">
        <v>39</v>
      </c>
      <c r="G22" s="79" t="s">
        <v>28</v>
      </c>
      <c r="H22" s="78" t="s">
        <v>47</v>
      </c>
      <c r="I22" s="79" t="s">
        <v>28</v>
      </c>
      <c r="J22" s="78" t="s">
        <v>51</v>
      </c>
      <c r="K22" s="79" t="s">
        <v>28</v>
      </c>
      <c r="L22" s="78" t="s">
        <v>43</v>
      </c>
      <c r="M22" s="79" t="s">
        <v>28</v>
      </c>
    </row>
    <row r="23" spans="1:14" ht="15">
      <c r="A23" s="89">
        <v>0.8611111111111112</v>
      </c>
      <c r="B23" s="82"/>
      <c r="C23" s="86"/>
      <c r="D23" s="82"/>
      <c r="E23" s="86"/>
      <c r="F23" s="82"/>
      <c r="G23" s="86"/>
      <c r="H23" s="90" t="s">
        <v>85</v>
      </c>
      <c r="I23" s="86" t="s">
        <v>96</v>
      </c>
      <c r="J23" s="90" t="s">
        <v>85</v>
      </c>
      <c r="K23" s="86" t="s">
        <v>96</v>
      </c>
      <c r="L23" s="90" t="s">
        <v>71</v>
      </c>
      <c r="M23" s="86" t="s">
        <v>96</v>
      </c>
      <c r="N23" s="88">
        <v>0.4166666666666667</v>
      </c>
    </row>
    <row r="24" spans="2:13" ht="15">
      <c r="B24" s="82"/>
      <c r="C24" s="86"/>
      <c r="D24" s="82"/>
      <c r="E24" s="86"/>
      <c r="F24" s="82"/>
      <c r="G24" s="86"/>
      <c r="H24" s="82" t="s">
        <v>84</v>
      </c>
      <c r="I24" s="86" t="s">
        <v>98</v>
      </c>
      <c r="J24" s="82" t="s">
        <v>63</v>
      </c>
      <c r="K24" s="86" t="s">
        <v>101</v>
      </c>
      <c r="L24" s="82" t="s">
        <v>62</v>
      </c>
      <c r="M24" s="86" t="s">
        <v>109</v>
      </c>
    </row>
    <row r="25" spans="2:13" ht="15">
      <c r="B25" s="74"/>
      <c r="C25" s="75"/>
      <c r="D25" s="74"/>
      <c r="E25" s="75"/>
      <c r="F25" s="74"/>
      <c r="G25" s="75"/>
      <c r="H25" s="74"/>
      <c r="I25" s="75"/>
      <c r="J25" s="74"/>
      <c r="K25" s="75"/>
      <c r="L25" s="74"/>
      <c r="M25" s="75"/>
    </row>
    <row r="26" spans="2:13" ht="15">
      <c r="B26" s="80" t="s">
        <v>31</v>
      </c>
      <c r="C26" s="81" t="s">
        <v>28</v>
      </c>
      <c r="D26" s="80" t="s">
        <v>35</v>
      </c>
      <c r="E26" s="81" t="s">
        <v>28</v>
      </c>
      <c r="F26" s="80" t="s">
        <v>40</v>
      </c>
      <c r="G26" s="81" t="s">
        <v>28</v>
      </c>
      <c r="H26" s="80" t="s">
        <v>48</v>
      </c>
      <c r="I26" s="81" t="s">
        <v>28</v>
      </c>
      <c r="J26" s="80" t="s">
        <v>52</v>
      </c>
      <c r="K26" s="81" t="s">
        <v>28</v>
      </c>
      <c r="L26" s="80" t="s">
        <v>44</v>
      </c>
      <c r="M26" s="81" t="s">
        <v>28</v>
      </c>
    </row>
    <row r="27" spans="1:14" ht="15">
      <c r="A27" s="89">
        <v>0.8888888888888888</v>
      </c>
      <c r="B27" s="82"/>
      <c r="C27" s="86"/>
      <c r="D27" s="82"/>
      <c r="E27" s="86"/>
      <c r="F27" s="82"/>
      <c r="G27" s="86"/>
      <c r="H27" s="82" t="s">
        <v>63</v>
      </c>
      <c r="I27" s="86" t="s">
        <v>99</v>
      </c>
      <c r="J27" s="82" t="s">
        <v>62</v>
      </c>
      <c r="K27" s="86" t="s">
        <v>102</v>
      </c>
      <c r="L27" s="90" t="s">
        <v>61</v>
      </c>
      <c r="M27" s="86" t="s">
        <v>96</v>
      </c>
      <c r="N27" s="88">
        <v>0.4444444444444444</v>
      </c>
    </row>
    <row r="28" spans="2:13" ht="15">
      <c r="B28" s="82"/>
      <c r="C28" s="86"/>
      <c r="D28" s="82"/>
      <c r="E28" s="86"/>
      <c r="F28" s="82"/>
      <c r="G28" s="86"/>
      <c r="H28" s="90" t="s">
        <v>87</v>
      </c>
      <c r="I28" s="86" t="s">
        <v>93</v>
      </c>
      <c r="J28" s="90" t="s">
        <v>37</v>
      </c>
      <c r="K28" s="86" t="s">
        <v>103</v>
      </c>
      <c r="L28" s="82" t="s">
        <v>37</v>
      </c>
      <c r="M28" s="86" t="s">
        <v>112</v>
      </c>
    </row>
    <row r="29" spans="2:13" ht="15">
      <c r="B29" s="74"/>
      <c r="C29" s="75"/>
      <c r="D29" s="74"/>
      <c r="E29" s="75"/>
      <c r="F29" s="74"/>
      <c r="G29" s="75"/>
      <c r="H29" s="74"/>
      <c r="I29" s="75"/>
      <c r="J29" s="74"/>
      <c r="K29" s="75"/>
      <c r="L29" s="74"/>
      <c r="M29" s="75"/>
    </row>
    <row r="30" spans="2:13" ht="15">
      <c r="B30" s="80" t="s">
        <v>32</v>
      </c>
      <c r="C30" s="81" t="s">
        <v>28</v>
      </c>
      <c r="D30" s="80" t="s">
        <v>36</v>
      </c>
      <c r="E30" s="81" t="s">
        <v>28</v>
      </c>
      <c r="F30" s="80" t="s">
        <v>41</v>
      </c>
      <c r="G30" s="81" t="s">
        <v>28</v>
      </c>
      <c r="H30" s="80" t="s">
        <v>49</v>
      </c>
      <c r="I30" s="81" t="s">
        <v>28</v>
      </c>
      <c r="J30" s="80" t="s">
        <v>53</v>
      </c>
      <c r="K30" s="81" t="s">
        <v>28</v>
      </c>
      <c r="L30" s="80" t="s">
        <v>45</v>
      </c>
      <c r="M30" s="81" t="s">
        <v>28</v>
      </c>
    </row>
    <row r="31" spans="1:14" ht="15">
      <c r="A31" s="89">
        <v>0.9166666666666666</v>
      </c>
      <c r="B31" s="82"/>
      <c r="C31" s="86"/>
      <c r="D31" s="82"/>
      <c r="E31" s="86"/>
      <c r="F31" s="82"/>
      <c r="G31" s="83"/>
      <c r="H31" s="82" t="s">
        <v>71</v>
      </c>
      <c r="I31" s="86" t="s">
        <v>92</v>
      </c>
      <c r="J31" s="82" t="s">
        <v>84</v>
      </c>
      <c r="K31" s="86" t="s">
        <v>104</v>
      </c>
      <c r="L31" s="90" t="s">
        <v>85</v>
      </c>
      <c r="M31" s="86" t="s">
        <v>105</v>
      </c>
      <c r="N31" s="88">
        <v>0.47222222222222227</v>
      </c>
    </row>
    <row r="32" spans="2:13" ht="15.75" thickBot="1">
      <c r="B32" s="84"/>
      <c r="C32" s="87"/>
      <c r="D32" s="84"/>
      <c r="E32" s="87"/>
      <c r="F32" s="84"/>
      <c r="G32" s="85"/>
      <c r="H32" s="91" t="s">
        <v>37</v>
      </c>
      <c r="I32" s="87" t="s">
        <v>93</v>
      </c>
      <c r="J32" s="91" t="s">
        <v>87</v>
      </c>
      <c r="K32" s="87" t="s">
        <v>93</v>
      </c>
      <c r="L32" s="84" t="s">
        <v>87</v>
      </c>
      <c r="M32" s="87" t="s">
        <v>106</v>
      </c>
    </row>
  </sheetData>
  <sheetProtection/>
  <mergeCells count="13">
    <mergeCell ref="B16:M16"/>
    <mergeCell ref="B17:C17"/>
    <mergeCell ref="D17:E17"/>
    <mergeCell ref="F17:G17"/>
    <mergeCell ref="H17:I17"/>
    <mergeCell ref="J17:K17"/>
    <mergeCell ref="L17:M17"/>
    <mergeCell ref="C2:F2"/>
    <mergeCell ref="C8:F8"/>
    <mergeCell ref="I2:L2"/>
    <mergeCell ref="G2:H2"/>
    <mergeCell ref="G8:H8"/>
    <mergeCell ref="I8:L8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+'Andres de La Barra'!O2</f>
        <v>Fecha: 14/05/2015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+'Jorge Villalobos'!O2</f>
        <v>Fecha: 15/05/2015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+A8</f>
        <v>Ricardo Borquez</v>
      </c>
      <c r="K3" s="18">
        <v>4</v>
      </c>
      <c r="L3" s="18">
        <v>4</v>
      </c>
      <c r="M3" s="18"/>
      <c r="N3" s="19"/>
      <c r="O3" s="17" t="str">
        <f>+J3</f>
        <v>Ricardo Borquez</v>
      </c>
      <c r="P3" s="18">
        <v>7</v>
      </c>
      <c r="Q3" s="18">
        <v>5</v>
      </c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+A6</f>
        <v>Andres de La Barra</v>
      </c>
      <c r="K4" s="18">
        <v>15</v>
      </c>
      <c r="L4" s="18">
        <v>15</v>
      </c>
      <c r="M4" s="18"/>
      <c r="N4" s="19" t="s">
        <v>107</v>
      </c>
      <c r="O4" s="17" t="str">
        <f>+A7</f>
        <v>Jorge Villalobos</v>
      </c>
      <c r="P4" s="18">
        <v>15</v>
      </c>
      <c r="Q4" s="18">
        <v>15</v>
      </c>
      <c r="R4" s="18"/>
      <c r="S4" s="29" t="s">
        <v>107</v>
      </c>
    </row>
    <row r="5" spans="1:19" ht="15">
      <c r="A5" s="10" t="s">
        <v>56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65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+'Andres de La Barra'!O6</f>
        <v>0.8611111111111112</v>
      </c>
      <c r="K6" s="21"/>
      <c r="L6" s="21"/>
      <c r="M6" s="21"/>
      <c r="N6" s="21"/>
      <c r="O6" s="48">
        <f>+'Jorge Villalobos'!O6</f>
        <v>0.9166666666666666</v>
      </c>
      <c r="P6" s="21"/>
      <c r="Q6" s="21"/>
      <c r="R6" s="21"/>
      <c r="S6" s="30"/>
    </row>
    <row r="7" spans="1:19" ht="15.75" thickBot="1">
      <c r="A7" s="10" t="s">
        <v>26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8" t="s">
        <v>88</v>
      </c>
      <c r="B8" s="9">
        <v>3</v>
      </c>
      <c r="C8" s="9">
        <v>1</v>
      </c>
      <c r="D8" s="9">
        <v>0</v>
      </c>
      <c r="E8" s="12">
        <f>SUM($J$3:$R$3)+SUM($J$9:$R$9)+SUM($J$15:$Q$15)+SUM($J$21:$Q$21)+SUM($J$27:$Q$27)+SUM($J$33:$Q$33)</f>
        <v>50</v>
      </c>
      <c r="F8" s="12">
        <f>SUM($J$4:$R$4)+SUM($J$10:$R$10)+SUM($J$16:$Q$16)+SUM($J$22:$Q$22)+SUM($J$28:$Q$28)+SUM($J$34:$Q$34)</f>
        <v>76</v>
      </c>
      <c r="G8" s="12">
        <f>+E8-F8</f>
        <v>-26</v>
      </c>
      <c r="H8" s="9">
        <v>2</v>
      </c>
      <c r="J8" s="15" t="s">
        <v>91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57</v>
      </c>
      <c r="B9" s="2">
        <f>+'Guillermo Caro'!B9</f>
        <v>3</v>
      </c>
      <c r="C9" s="2">
        <f>+'Guillermo Caro'!C9</f>
        <v>0</v>
      </c>
      <c r="D9" s="2">
        <f>+'Guillermo Caro'!D9</f>
        <v>0</v>
      </c>
      <c r="E9" s="2">
        <f>+'Guillermo Caro'!E9</f>
        <v>48</v>
      </c>
      <c r="F9" s="2">
        <f>+'Guillermo Caro'!F9</f>
        <v>90</v>
      </c>
      <c r="G9" s="2">
        <f>+'Guillermo Caro'!G9</f>
        <v>-42</v>
      </c>
      <c r="H9" s="2">
        <v>2</v>
      </c>
      <c r="J9" s="17" t="str">
        <f>+J3</f>
        <v>Ricardo Borquez</v>
      </c>
      <c r="K9" s="18">
        <v>15</v>
      </c>
      <c r="L9" s="18">
        <v>15</v>
      </c>
      <c r="M9" s="18"/>
      <c r="N9" s="19" t="s">
        <v>107</v>
      </c>
      <c r="O9" s="17"/>
      <c r="P9" s="18"/>
      <c r="Q9" s="18"/>
      <c r="R9" s="18"/>
      <c r="S9" s="29"/>
    </row>
    <row r="10" spans="2:19" ht="15">
      <c r="B10" s="2">
        <f>+kjhhdkhs!B10</f>
        <v>0</v>
      </c>
      <c r="C10" s="2">
        <f>+kjhhdkhs!C10</f>
        <v>0</v>
      </c>
      <c r="D10" s="2">
        <f>+kjhhdkhs!D10</f>
        <v>0</v>
      </c>
      <c r="E10" s="2">
        <f>+kjhhdkhs!E10</f>
        <v>0</v>
      </c>
      <c r="F10" s="2">
        <f>+kjhhdkhs!F10</f>
        <v>0</v>
      </c>
      <c r="G10" s="2">
        <f>+kjhhdkhs!G10</f>
        <v>0</v>
      </c>
      <c r="H10" s="2">
        <v>3</v>
      </c>
      <c r="J10" s="17" t="str">
        <f>+A9</f>
        <v>Guillermo Caro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2:19" ht="15"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2:19" ht="15.75" thickBot="1"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v>0.3888888888888889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2:19" ht="15"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2:19" ht="15"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5" sqref="L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+'Andres de La Barra'!J8</f>
        <v>Fecha: 15/05/2015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+'Jorge Villalobos'!J8</f>
        <v>Fecha: 14/05/2015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+A9</f>
        <v>Guillermo Caro</v>
      </c>
      <c r="K3" s="18">
        <v>8</v>
      </c>
      <c r="L3" s="18">
        <v>8</v>
      </c>
      <c r="M3" s="18"/>
      <c r="N3" s="19"/>
      <c r="O3" s="17" t="str">
        <f>+J3</f>
        <v>Guillermo Caro</v>
      </c>
      <c r="P3" s="18">
        <v>8</v>
      </c>
      <c r="Q3" s="18">
        <v>8</v>
      </c>
      <c r="R3" s="18"/>
      <c r="S3" s="92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+A6</f>
        <v>Andres de La Barra</v>
      </c>
      <c r="K4" s="18">
        <v>15</v>
      </c>
      <c r="L4" s="18">
        <v>15</v>
      </c>
      <c r="M4" s="18"/>
      <c r="N4" s="19" t="s">
        <v>107</v>
      </c>
      <c r="O4" s="17" t="str">
        <f>+A7</f>
        <v>Jorge Villalobos</v>
      </c>
      <c r="P4" s="18">
        <v>15</v>
      </c>
      <c r="Q4" s="18">
        <v>15</v>
      </c>
      <c r="R4" s="18"/>
      <c r="S4" s="29" t="s">
        <v>107</v>
      </c>
    </row>
    <row r="5" spans="1:19" ht="15">
      <c r="A5" s="10" t="s">
        <v>56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65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+'Andres de La Barra'!J12</f>
        <v>0.8611111111111112</v>
      </c>
      <c r="K6" s="21"/>
      <c r="L6" s="21"/>
      <c r="M6" s="21"/>
      <c r="N6" s="21"/>
      <c r="O6" s="48">
        <f>+'Jorge Villalobos'!J12</f>
        <v>0.8888888888888888</v>
      </c>
      <c r="P6" s="21"/>
      <c r="Q6" s="21"/>
      <c r="R6" s="21"/>
      <c r="S6" s="30"/>
    </row>
    <row r="7" spans="1:19" ht="15.75" thickBot="1">
      <c r="A7" s="10" t="s">
        <v>26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88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tr">
        <f>+'Ricardo Borquez'!J8</f>
        <v>Fecha: 16/05/2015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8" t="s">
        <v>57</v>
      </c>
      <c r="B9" s="9">
        <v>3</v>
      </c>
      <c r="C9" s="9">
        <v>0</v>
      </c>
      <c r="D9" s="9">
        <v>0</v>
      </c>
      <c r="E9" s="12">
        <f>SUM($J$3:$R$3)+SUM($J$9:$R$9)+SUM($J$15:$Q$15)+SUM($J$21:$Q$21)+SUM($J$27:$Q$27)+SUM($J$33:$Q$33)</f>
        <v>48</v>
      </c>
      <c r="F9" s="12">
        <f>SUM($J$4:$R$4)+SUM($J$10:$R$10)+SUM($J$16:$Q$16)+SUM($J$22:$Q$22)+SUM($J$28:$Q$28)+SUM($J$34:$Q$34)</f>
        <v>90</v>
      </c>
      <c r="G9" s="12">
        <f>+E9-F9</f>
        <v>-42</v>
      </c>
      <c r="H9" s="9">
        <v>2</v>
      </c>
      <c r="J9" s="17" t="str">
        <f>+J3</f>
        <v>Guillermo Caro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2:19" ht="15">
      <c r="B10" s="2">
        <f>+kjhhdkhs!B10</f>
        <v>0</v>
      </c>
      <c r="C10" s="2">
        <f>+kjhhdkhs!C10</f>
        <v>0</v>
      </c>
      <c r="D10" s="2">
        <f>+kjhhdkhs!D10</f>
        <v>0</v>
      </c>
      <c r="E10" s="2">
        <f>+kjhhdkhs!E10</f>
        <v>0</v>
      </c>
      <c r="F10" s="2">
        <f>+kjhhdkhs!F10</f>
        <v>0</v>
      </c>
      <c r="G10" s="2">
        <f>+kjhhdkhs!G10</f>
        <v>0</v>
      </c>
      <c r="H10" s="2">
        <v>3</v>
      </c>
      <c r="J10" s="17" t="str">
        <f>+A8</f>
        <v>Ricardo Borquez</v>
      </c>
      <c r="K10" s="18">
        <v>15</v>
      </c>
      <c r="L10" s="18">
        <v>15</v>
      </c>
      <c r="M10" s="18"/>
      <c r="N10" s="19" t="s">
        <v>107</v>
      </c>
      <c r="O10" s="17"/>
      <c r="P10" s="18"/>
      <c r="Q10" s="18"/>
      <c r="R10" s="18"/>
      <c r="S10" s="29"/>
    </row>
    <row r="11" spans="2:19" ht="15"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2:19" ht="15.75" thickBot="1"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f>+'Ricardo Borquez'!J12</f>
        <v>0.3888888888888889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2:19" ht="15"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2:19" ht="15"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K9" sqref="K9: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">
        <v>72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76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26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+A10</f>
        <v>Jorge Portus</v>
      </c>
      <c r="K3" s="18"/>
      <c r="L3" s="18"/>
      <c r="M3" s="18"/>
      <c r="N3" s="19"/>
      <c r="O3" s="17" t="str">
        <f>+J3</f>
        <v>Jorge Portus</v>
      </c>
      <c r="P3" s="18"/>
      <c r="Q3" s="18"/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+A11</f>
        <v>Claudio Rodriguez</v>
      </c>
      <c r="K4" s="18"/>
      <c r="L4" s="18"/>
      <c r="M4" s="18"/>
      <c r="N4" s="19"/>
      <c r="O4" s="17" t="str">
        <f>+A12</f>
        <v>Heinz Wrobleski</v>
      </c>
      <c r="P4" s="18"/>
      <c r="Q4" s="18"/>
      <c r="R4" s="18"/>
      <c r="S4" s="29"/>
    </row>
    <row r="5" spans="1:19" ht="15">
      <c r="A5" s="10" t="s">
        <v>65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27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v>0.8333333333333334</v>
      </c>
      <c r="K6" s="21"/>
      <c r="L6" s="21"/>
      <c r="M6" s="21"/>
      <c r="N6" s="21"/>
      <c r="O6" s="48">
        <v>0.8333333333333334</v>
      </c>
      <c r="P6" s="21"/>
      <c r="Q6" s="21"/>
      <c r="R6" s="21"/>
      <c r="S6" s="30"/>
    </row>
    <row r="7" spans="1:19" ht="15.75" thickBot="1">
      <c r="A7" s="10" t="s">
        <v>66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67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">
        <v>74</v>
      </c>
      <c r="K8" s="16" t="s">
        <v>0</v>
      </c>
      <c r="L8" s="16" t="s">
        <v>1</v>
      </c>
      <c r="M8" s="16" t="s">
        <v>2</v>
      </c>
      <c r="N8" s="44" t="s">
        <v>21</v>
      </c>
      <c r="O8" s="15" t="s">
        <v>73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56</v>
      </c>
      <c r="B9" s="11">
        <f>+'Guillermo Caro'!B9</f>
        <v>3</v>
      </c>
      <c r="C9" s="11">
        <f>+'Guillermo Caro'!C9</f>
        <v>0</v>
      </c>
      <c r="D9" s="11">
        <f>+'Guillermo Caro'!D9</f>
        <v>0</v>
      </c>
      <c r="E9" s="11">
        <f>+'Guillermo Caro'!E9</f>
        <v>48</v>
      </c>
      <c r="F9" s="11">
        <f>+'Guillermo Caro'!F9</f>
        <v>90</v>
      </c>
      <c r="G9" s="11">
        <f>+'Guillermo Caro'!G9</f>
        <v>-42</v>
      </c>
      <c r="H9" s="11">
        <v>2</v>
      </c>
      <c r="J9" s="17" t="str">
        <f>+J3</f>
        <v>Jorge Portus</v>
      </c>
      <c r="K9" s="18"/>
      <c r="L9" s="18"/>
      <c r="M9" s="18"/>
      <c r="N9" s="19"/>
      <c r="O9" s="17" t="str">
        <f>+J9</f>
        <v>Jorge Portus</v>
      </c>
      <c r="P9" s="18"/>
      <c r="Q9" s="18"/>
      <c r="R9" s="18"/>
      <c r="S9" s="29"/>
    </row>
    <row r="10" spans="1:19" ht="15">
      <c r="A10" s="8" t="s">
        <v>54</v>
      </c>
      <c r="B10" s="9">
        <v>0</v>
      </c>
      <c r="C10" s="9">
        <v>0</v>
      </c>
      <c r="D10" s="9">
        <v>0</v>
      </c>
      <c r="E10" s="12">
        <f>SUM($J$3:$R$3)+SUM($J$9:$R$9)+SUM($J$15:$Q$15)+SUM($J$21:$Q$21)+SUM($J$27:$Q$27)+SUM($J$33:$Q$33)</f>
        <v>0</v>
      </c>
      <c r="F10" s="12">
        <f>SUM($J$4:$R$4)+SUM($J$10:$R$10)+SUM($J$16:$Q$16)+SUM($J$22:$Q$22)+SUM($J$28:$Q$28)+SUM($J$34:$Q$34)</f>
        <v>0</v>
      </c>
      <c r="G10" s="12">
        <f>+E10-F10</f>
        <v>0</v>
      </c>
      <c r="H10" s="9">
        <v>3</v>
      </c>
      <c r="J10" s="17" t="str">
        <f>+A13</f>
        <v>Fernando Guzman</v>
      </c>
      <c r="K10" s="18"/>
      <c r="L10" s="18"/>
      <c r="M10" s="18"/>
      <c r="N10" s="19"/>
      <c r="O10" s="17" t="str">
        <f>+A14</f>
        <v>Guillermo Caro</v>
      </c>
      <c r="P10" s="18"/>
      <c r="Q10" s="18"/>
      <c r="R10" s="18"/>
      <c r="S10" s="29"/>
    </row>
    <row r="11" spans="1:19" ht="15">
      <c r="A11" t="s">
        <v>68</v>
      </c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v>0.9166666666666666</v>
      </c>
      <c r="K12" s="21"/>
      <c r="L12" s="21"/>
      <c r="M12" s="21"/>
      <c r="N12" s="21"/>
      <c r="O12" s="48">
        <v>0.8888888888888888</v>
      </c>
      <c r="P12" s="21"/>
      <c r="Q12" s="21"/>
      <c r="R12" s="21"/>
      <c r="S12" s="30"/>
    </row>
    <row r="13" spans="1:19" ht="15">
      <c r="A13" t="s">
        <v>70</v>
      </c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1:19" ht="15">
      <c r="A14" t="s">
        <v>57</v>
      </c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P9" sqref="P9:S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+kjhhdkhs!J2</f>
        <v>Fecha: 04/03/2015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75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26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+A11</f>
        <v>Claudio Rodriguez</v>
      </c>
      <c r="K3" s="18"/>
      <c r="L3" s="18"/>
      <c r="M3" s="18"/>
      <c r="N3" s="19"/>
      <c r="O3" s="17" t="str">
        <f>+J3</f>
        <v>Claudio Rodriguez</v>
      </c>
      <c r="P3" s="18"/>
      <c r="Q3" s="18"/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+A10</f>
        <v>Jorge Portus</v>
      </c>
      <c r="K4" s="18"/>
      <c r="L4" s="18"/>
      <c r="M4" s="18"/>
      <c r="N4" s="19"/>
      <c r="O4" s="17" t="str">
        <f>+A12</f>
        <v>Heinz Wrobleski</v>
      </c>
      <c r="P4" s="18"/>
      <c r="Q4" s="18"/>
      <c r="R4" s="18"/>
      <c r="S4" s="29"/>
    </row>
    <row r="5" spans="1:19" ht="15">
      <c r="A5" s="10" t="s">
        <v>65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27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+kjhhdkhs!J6</f>
        <v>0.8333333333333334</v>
      </c>
      <c r="K6" s="21"/>
      <c r="L6" s="21"/>
      <c r="M6" s="21"/>
      <c r="N6" s="21"/>
      <c r="O6" s="48">
        <v>0.8333333333333334</v>
      </c>
      <c r="P6" s="21"/>
      <c r="Q6" s="21"/>
      <c r="R6" s="21"/>
      <c r="S6" s="30"/>
    </row>
    <row r="7" spans="1:19" ht="15.75" thickBot="1">
      <c r="A7" s="10" t="s">
        <v>66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67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">
        <v>77</v>
      </c>
      <c r="K8" s="16" t="s">
        <v>0</v>
      </c>
      <c r="L8" s="16" t="s">
        <v>1</v>
      </c>
      <c r="M8" s="16" t="s">
        <v>2</v>
      </c>
      <c r="N8" s="44" t="s">
        <v>21</v>
      </c>
      <c r="O8" s="15" t="s">
        <v>74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56</v>
      </c>
      <c r="B9" s="11">
        <f>+'Guillermo Caro'!B9</f>
        <v>3</v>
      </c>
      <c r="C9" s="11">
        <f>+'Guillermo Caro'!C9</f>
        <v>0</v>
      </c>
      <c r="D9" s="11">
        <f>+'Guillermo Caro'!D9</f>
        <v>0</v>
      </c>
      <c r="E9" s="11">
        <f>+'Guillermo Caro'!E9</f>
        <v>48</v>
      </c>
      <c r="F9" s="11">
        <f>+'Guillermo Caro'!F9</f>
        <v>90</v>
      </c>
      <c r="G9" s="11">
        <f>+'Guillermo Caro'!G9</f>
        <v>-42</v>
      </c>
      <c r="H9" s="11">
        <v>2</v>
      </c>
      <c r="J9" s="17" t="str">
        <f>+J3</f>
        <v>Claudio Rodriguez</v>
      </c>
      <c r="K9" s="18"/>
      <c r="L9" s="18"/>
      <c r="M9" s="18"/>
      <c r="N9" s="19"/>
      <c r="O9" s="17" t="str">
        <f>+J9</f>
        <v>Claudio Rodriguez</v>
      </c>
      <c r="P9" s="18"/>
      <c r="Q9" s="18"/>
      <c r="R9" s="18"/>
      <c r="S9" s="29"/>
    </row>
    <row r="10" spans="1:19" ht="15">
      <c r="A10" s="10" t="s">
        <v>54</v>
      </c>
      <c r="B10" s="11">
        <f>+kjhhdkhs!B10</f>
        <v>0</v>
      </c>
      <c r="C10" s="11">
        <f>+kjhhdkhs!C10</f>
        <v>0</v>
      </c>
      <c r="D10" s="11">
        <f>+kjhhdkhs!D10</f>
        <v>0</v>
      </c>
      <c r="E10" s="11">
        <f>+kjhhdkhs!E10</f>
        <v>0</v>
      </c>
      <c r="F10" s="11">
        <f>+kjhhdkhs!F10</f>
        <v>0</v>
      </c>
      <c r="G10" s="11">
        <f>+kjhhdkhs!G10</f>
        <v>0</v>
      </c>
      <c r="H10" s="11">
        <v>3</v>
      </c>
      <c r="J10" s="17" t="str">
        <f>+A13</f>
        <v>Fernando Guzman</v>
      </c>
      <c r="K10" s="18"/>
      <c r="L10" s="18"/>
      <c r="M10" s="18"/>
      <c r="N10" s="19"/>
      <c r="O10" s="17" t="str">
        <f>+A14</f>
        <v>Guillermo Caro</v>
      </c>
      <c r="P10" s="18"/>
      <c r="Q10" s="18"/>
      <c r="R10" s="18"/>
      <c r="S10" s="29"/>
    </row>
    <row r="11" spans="1:19" ht="15">
      <c r="A11" s="8" t="s">
        <v>68</v>
      </c>
      <c r="B11" s="9">
        <v>0</v>
      </c>
      <c r="C11" s="9">
        <v>0</v>
      </c>
      <c r="D11" s="9">
        <v>0</v>
      </c>
      <c r="E11" s="12">
        <f>SUM($J$3:$R$3)+SUM($J$9:$R$9)+SUM($J$15:$Q$15)+SUM($J$21:$Q$21)+SUM($J$27:$Q$27)+SUM($J$33:$Q$33)</f>
        <v>0</v>
      </c>
      <c r="F11" s="12">
        <f>SUM($J$4:$R$4)+SUM($J$10:$R$10)+SUM($J$16:$Q$16)+SUM($J$22:$Q$22)+SUM($J$28:$Q$28)+SUM($J$34:$Q$34)</f>
        <v>0</v>
      </c>
      <c r="G11" s="12">
        <f>+E11-F11</f>
        <v>0</v>
      </c>
      <c r="H11" s="9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v>0.4166666666666667</v>
      </c>
      <c r="K12" s="21"/>
      <c r="L12" s="21"/>
      <c r="M12" s="21"/>
      <c r="N12" s="21"/>
      <c r="O12" s="48">
        <v>0.8333333333333334</v>
      </c>
      <c r="P12" s="21"/>
      <c r="Q12" s="21"/>
      <c r="R12" s="21"/>
      <c r="S12" s="30"/>
    </row>
    <row r="13" spans="1:19" ht="15">
      <c r="A13" t="s">
        <v>70</v>
      </c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1:19" ht="15">
      <c r="A14" t="s">
        <v>57</v>
      </c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K9" sqref="K9: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+kjhhdkhs!O2</f>
        <v>Fecha: 06/03/2015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+kjshdkjs!O2</f>
        <v>Fecha: 02/03/2015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26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+A12</f>
        <v>Heinz Wrobleski</v>
      </c>
      <c r="K3" s="18"/>
      <c r="L3" s="18"/>
      <c r="M3" s="18"/>
      <c r="N3" s="19"/>
      <c r="O3" s="17" t="str">
        <f>+J3</f>
        <v>Heinz Wrobleski</v>
      </c>
      <c r="P3" s="18"/>
      <c r="Q3" s="18"/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+A10</f>
        <v>Jorge Portus</v>
      </c>
      <c r="K4" s="18"/>
      <c r="L4" s="18"/>
      <c r="M4" s="18"/>
      <c r="N4" s="19"/>
      <c r="O4" s="17" t="str">
        <f>+A11</f>
        <v>Claudio Rodriguez</v>
      </c>
      <c r="P4" s="18"/>
      <c r="Q4" s="18"/>
      <c r="R4" s="18"/>
      <c r="S4" s="29"/>
    </row>
    <row r="5" spans="1:19" ht="15">
      <c r="A5" s="10" t="s">
        <v>65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27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+kjhhdkhs!O6</f>
        <v>0.8333333333333334</v>
      </c>
      <c r="K6" s="21"/>
      <c r="L6" s="21"/>
      <c r="M6" s="21"/>
      <c r="N6" s="21"/>
      <c r="O6" s="48">
        <f>+kjshdkjs!O6</f>
        <v>0.8333333333333334</v>
      </c>
      <c r="P6" s="21"/>
      <c r="Q6" s="21"/>
      <c r="R6" s="21"/>
      <c r="S6" s="30"/>
    </row>
    <row r="7" spans="1:19" ht="15.75" thickBot="1">
      <c r="A7" s="10" t="s">
        <v>66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67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">
        <v>73</v>
      </c>
      <c r="K8" s="16" t="s">
        <v>0</v>
      </c>
      <c r="L8" s="16" t="s">
        <v>1</v>
      </c>
      <c r="M8" s="16" t="s">
        <v>2</v>
      </c>
      <c r="N8" s="44" t="s">
        <v>21</v>
      </c>
      <c r="O8" s="15" t="s">
        <v>77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56</v>
      </c>
      <c r="B9" s="11">
        <f>+'Guillermo Caro'!B9</f>
        <v>3</v>
      </c>
      <c r="C9" s="11">
        <f>+'Guillermo Caro'!C9</f>
        <v>0</v>
      </c>
      <c r="D9" s="11">
        <f>+'Guillermo Caro'!D9</f>
        <v>0</v>
      </c>
      <c r="E9" s="11">
        <f>+'Guillermo Caro'!E9</f>
        <v>48</v>
      </c>
      <c r="F9" s="11">
        <f>+'Guillermo Caro'!F9</f>
        <v>90</v>
      </c>
      <c r="G9" s="11">
        <f>+'Guillermo Caro'!G9</f>
        <v>-42</v>
      </c>
      <c r="H9" s="11">
        <v>2</v>
      </c>
      <c r="J9" s="17" t="str">
        <f>+J3</f>
        <v>Heinz Wrobleski</v>
      </c>
      <c r="K9" s="18"/>
      <c r="L9" s="18"/>
      <c r="M9" s="18"/>
      <c r="N9" s="19"/>
      <c r="O9" s="17" t="str">
        <f>+J9</f>
        <v>Heinz Wrobleski</v>
      </c>
      <c r="P9" s="18"/>
      <c r="Q9" s="18"/>
      <c r="R9" s="18"/>
      <c r="S9" s="29"/>
    </row>
    <row r="10" spans="1:19" ht="15">
      <c r="A10" s="10" t="s">
        <v>54</v>
      </c>
      <c r="B10" s="11">
        <f>+kjhhdkhs!B10</f>
        <v>0</v>
      </c>
      <c r="C10" s="11">
        <f>+kjhhdkhs!C10</f>
        <v>0</v>
      </c>
      <c r="D10" s="11">
        <f>+kjhhdkhs!D10</f>
        <v>0</v>
      </c>
      <c r="E10" s="11">
        <f>+kjhhdkhs!E10</f>
        <v>0</v>
      </c>
      <c r="F10" s="11">
        <f>+kjhhdkhs!F10</f>
        <v>0</v>
      </c>
      <c r="G10" s="11">
        <f>+kjhhdkhs!G10</f>
        <v>0</v>
      </c>
      <c r="H10" s="11">
        <v>3</v>
      </c>
      <c r="J10" s="17" t="str">
        <f>+A13</f>
        <v>Fernando Guzman</v>
      </c>
      <c r="K10" s="18"/>
      <c r="L10" s="18"/>
      <c r="M10" s="18"/>
      <c r="N10" s="19"/>
      <c r="O10" s="17" t="str">
        <f>+A14</f>
        <v>Guillermo Caro</v>
      </c>
      <c r="P10" s="18"/>
      <c r="Q10" s="18"/>
      <c r="R10" s="18"/>
      <c r="S10" s="29"/>
    </row>
    <row r="11" spans="1:19" ht="15">
      <c r="A11" s="10" t="s">
        <v>68</v>
      </c>
      <c r="B11" s="11">
        <f>+kjshdkjs!B11</f>
        <v>0</v>
      </c>
      <c r="C11" s="11">
        <f>+kjshdkjs!C11</f>
        <v>0</v>
      </c>
      <c r="D11" s="11">
        <f>+kjshdkjs!D11</f>
        <v>0</v>
      </c>
      <c r="E11" s="11">
        <f>+kjshdkjs!E11</f>
        <v>0</v>
      </c>
      <c r="F11" s="11">
        <f>+kjshdkjs!F11</f>
        <v>0</v>
      </c>
      <c r="G11" s="11">
        <f>+kjshdkjs!G11</f>
        <v>0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69</v>
      </c>
      <c r="B12" s="9">
        <v>0</v>
      </c>
      <c r="C12" s="9">
        <v>0</v>
      </c>
      <c r="D12" s="9">
        <v>0</v>
      </c>
      <c r="E12" s="12">
        <f>SUM($J$3:$R$3)+SUM($J$9:$R$9)+SUM($J$15:$Q$15)+SUM($J$21:$Q$21)+SUM($J$27:$Q$27)+SUM($J$33:$Q$33)</f>
        <v>0</v>
      </c>
      <c r="F12" s="12">
        <f>SUM($J$4:$R$4)+SUM($J$10:$R$10)+SUM($J$16:$Q$16)+SUM($J$22:$Q$22)+SUM($J$28:$Q$28)+SUM($J$34:$Q$34)</f>
        <v>0</v>
      </c>
      <c r="G12" s="12">
        <f>+E12-F12</f>
        <v>0</v>
      </c>
      <c r="H12" s="9">
        <v>3</v>
      </c>
      <c r="J12" s="48">
        <v>0.8333333333333334</v>
      </c>
      <c r="K12" s="21"/>
      <c r="L12" s="21"/>
      <c r="M12" s="21"/>
      <c r="N12" s="21"/>
      <c r="O12" s="48">
        <v>0.3888888888888889</v>
      </c>
      <c r="P12" s="21"/>
      <c r="Q12" s="21"/>
      <c r="R12" s="21"/>
      <c r="S12" s="30"/>
    </row>
    <row r="13" spans="1:19" ht="15">
      <c r="A13" t="s">
        <v>70</v>
      </c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1:19" ht="15">
      <c r="A14" t="s">
        <v>57</v>
      </c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J23" sqref="J23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+kjhhdkhs!J8</f>
        <v>Fecha: 05/03/2015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+kjshdkjs!J8</f>
        <v>Fecha: 07/03/2015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26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+A13</f>
        <v>Fernando Guzman</v>
      </c>
      <c r="K3" s="18"/>
      <c r="L3" s="18"/>
      <c r="M3" s="18"/>
      <c r="N3" s="19"/>
      <c r="O3" s="17" t="str">
        <f>+J3</f>
        <v>Fernando Guzman</v>
      </c>
      <c r="P3" s="18"/>
      <c r="Q3" s="18"/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+A10</f>
        <v>Jorge Portus</v>
      </c>
      <c r="K4" s="18"/>
      <c r="L4" s="18"/>
      <c r="M4" s="18"/>
      <c r="N4" s="19"/>
      <c r="O4" s="17" t="str">
        <f>+A11</f>
        <v>Claudio Rodriguez</v>
      </c>
      <c r="P4" s="18"/>
      <c r="Q4" s="18"/>
      <c r="R4" s="18"/>
      <c r="S4" s="29"/>
    </row>
    <row r="5" spans="1:19" ht="15">
      <c r="A5" s="10" t="s">
        <v>65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27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+kjhhdkhs!J12</f>
        <v>0.9166666666666666</v>
      </c>
      <c r="K6" s="21"/>
      <c r="L6" s="21"/>
      <c r="M6" s="21"/>
      <c r="N6" s="21"/>
      <c r="O6" s="48">
        <f>+kjshdkjs!J12</f>
        <v>0.4166666666666667</v>
      </c>
      <c r="P6" s="21"/>
      <c r="Q6" s="21"/>
      <c r="R6" s="21"/>
      <c r="S6" s="30"/>
    </row>
    <row r="7" spans="1:19" ht="15.75" thickBot="1">
      <c r="A7" s="10" t="s">
        <v>66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67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tr">
        <f>+kjjsdshkhsd!J8</f>
        <v>Fecha: 03/03/2015</v>
      </c>
      <c r="K8" s="16" t="s">
        <v>0</v>
      </c>
      <c r="L8" s="16" t="s">
        <v>1</v>
      </c>
      <c r="M8" s="16" t="s">
        <v>2</v>
      </c>
      <c r="N8" s="44" t="s">
        <v>21</v>
      </c>
      <c r="O8" s="15" t="s">
        <v>75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56</v>
      </c>
      <c r="B9" s="11">
        <f>+'Guillermo Caro'!B9</f>
        <v>3</v>
      </c>
      <c r="C9" s="11">
        <f>+'Guillermo Caro'!C9</f>
        <v>0</v>
      </c>
      <c r="D9" s="11">
        <f>+'Guillermo Caro'!D9</f>
        <v>0</v>
      </c>
      <c r="E9" s="11">
        <f>+'Guillermo Caro'!E9</f>
        <v>48</v>
      </c>
      <c r="F9" s="11">
        <f>+'Guillermo Caro'!F9</f>
        <v>90</v>
      </c>
      <c r="G9" s="11">
        <f>+'Guillermo Caro'!G9</f>
        <v>-42</v>
      </c>
      <c r="H9" s="11">
        <v>2</v>
      </c>
      <c r="J9" s="17" t="str">
        <f>+J3</f>
        <v>Fernando Guzman</v>
      </c>
      <c r="K9" s="18"/>
      <c r="L9" s="18"/>
      <c r="M9" s="18"/>
      <c r="N9" s="19"/>
      <c r="O9" s="17" t="str">
        <f>+J9</f>
        <v>Fernando Guzman</v>
      </c>
      <c r="P9" s="18"/>
      <c r="Q9" s="18"/>
      <c r="R9" s="18"/>
      <c r="S9" s="29"/>
    </row>
    <row r="10" spans="1:19" ht="15">
      <c r="A10" s="10" t="s">
        <v>54</v>
      </c>
      <c r="B10" s="11">
        <f>+kjhhdkhs!B10</f>
        <v>0</v>
      </c>
      <c r="C10" s="11">
        <f>+kjhhdkhs!C10</f>
        <v>0</v>
      </c>
      <c r="D10" s="11">
        <f>+kjhhdkhs!D10</f>
        <v>0</v>
      </c>
      <c r="E10" s="11">
        <f>+kjhhdkhs!E10</f>
        <v>0</v>
      </c>
      <c r="F10" s="11">
        <f>+kjhhdkhs!F10</f>
        <v>0</v>
      </c>
      <c r="G10" s="11">
        <f>+kjhhdkhs!G10</f>
        <v>0</v>
      </c>
      <c r="H10" s="11">
        <v>3</v>
      </c>
      <c r="J10" s="17" t="str">
        <f>+A12</f>
        <v>Heinz Wrobleski</v>
      </c>
      <c r="K10" s="18"/>
      <c r="L10" s="18"/>
      <c r="M10" s="18"/>
      <c r="N10" s="19"/>
      <c r="O10" s="17" t="str">
        <f>+A14</f>
        <v>Guillermo Caro</v>
      </c>
      <c r="P10" s="18"/>
      <c r="Q10" s="18"/>
      <c r="R10" s="18"/>
      <c r="S10" s="29"/>
    </row>
    <row r="11" spans="1:19" ht="15">
      <c r="A11" s="10" t="s">
        <v>68</v>
      </c>
      <c r="B11" s="11">
        <f>+kjshdkjs!B11</f>
        <v>0</v>
      </c>
      <c r="C11" s="11">
        <f>+kjshdkjs!C11</f>
        <v>0</v>
      </c>
      <c r="D11" s="11">
        <f>+kjshdkjs!D11</f>
        <v>0</v>
      </c>
      <c r="E11" s="11">
        <f>+kjshdkjs!E11</f>
        <v>0</v>
      </c>
      <c r="F11" s="11">
        <f>+kjshdkjs!F11</f>
        <v>0</v>
      </c>
      <c r="G11" s="11">
        <f>+kjshdkjs!G11</f>
        <v>0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+kjjsdshkhsd!B12</f>
        <v>0</v>
      </c>
      <c r="C12" s="11">
        <f>+kjjsdshkhsd!C12</f>
        <v>0</v>
      </c>
      <c r="D12" s="11">
        <f>+kjjsdshkhsd!D12</f>
        <v>0</v>
      </c>
      <c r="E12" s="11">
        <f>+kjjsdshkhsd!E12</f>
        <v>0</v>
      </c>
      <c r="F12" s="11">
        <f>+kjjsdshkhsd!F12</f>
        <v>0</v>
      </c>
      <c r="G12" s="11">
        <f>+kjjsdshkhsd!G12</f>
        <v>0</v>
      </c>
      <c r="H12" s="11">
        <v>3</v>
      </c>
      <c r="J12" s="48">
        <f>+kjjsdshkhsd!J12</f>
        <v>0.8333333333333334</v>
      </c>
      <c r="K12" s="21"/>
      <c r="L12" s="21"/>
      <c r="M12" s="21"/>
      <c r="N12" s="21"/>
      <c r="O12" s="48">
        <v>0.8888888888888888</v>
      </c>
      <c r="P12" s="21"/>
      <c r="Q12" s="21"/>
      <c r="R12" s="21"/>
      <c r="S12" s="30"/>
    </row>
    <row r="13" spans="1:19" ht="15">
      <c r="A13" s="8" t="s">
        <v>70</v>
      </c>
      <c r="B13" s="9">
        <v>0</v>
      </c>
      <c r="C13" s="9">
        <v>0</v>
      </c>
      <c r="D13" s="9">
        <v>0</v>
      </c>
      <c r="E13" s="12">
        <f>SUM($J$3:$R$3)+SUM($J$9:$R$9)+SUM($J$15:$Q$15)+SUM($J$21:$Q$21)+SUM($J$27:$Q$27)+SUM($J$33:$Q$33)</f>
        <v>0</v>
      </c>
      <c r="F13" s="12">
        <f>SUM($J$4:$R$4)+SUM($J$10:$R$10)+SUM($J$16:$Q$16)+SUM($J$22:$Q$22)+SUM($J$28:$Q$28)+SUM($J$34:$Q$34)</f>
        <v>0</v>
      </c>
      <c r="G13" s="12">
        <f>+E13-F13</f>
        <v>0</v>
      </c>
      <c r="H13" s="9">
        <v>3</v>
      </c>
      <c r="S13" s="46"/>
    </row>
    <row r="14" spans="1:19" ht="15">
      <c r="A14" t="s">
        <v>57</v>
      </c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+kjhhdkhs!O8</f>
        <v>Fecha: 03/03/2015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+kjshdkjs!O8</f>
        <v>Fecha: 05/03/2015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26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+A14</f>
        <v>Guillermo Caro</v>
      </c>
      <c r="K3" s="18"/>
      <c r="L3" s="18"/>
      <c r="M3" s="18"/>
      <c r="N3" s="19"/>
      <c r="O3" s="17" t="str">
        <f>+J3</f>
        <v>Guillermo Caro</v>
      </c>
      <c r="P3" s="18"/>
      <c r="Q3" s="18"/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+A10</f>
        <v>Jorge Portus</v>
      </c>
      <c r="K4" s="18"/>
      <c r="L4" s="18"/>
      <c r="M4" s="18"/>
      <c r="N4" s="19"/>
      <c r="O4" s="17" t="str">
        <f>+A11</f>
        <v>Claudio Rodriguez</v>
      </c>
      <c r="P4" s="18"/>
      <c r="Q4" s="18"/>
      <c r="R4" s="18"/>
      <c r="S4" s="29"/>
    </row>
    <row r="5" spans="1:19" ht="15">
      <c r="A5" s="10" t="s">
        <v>65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27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+kjhhdkhs!O12</f>
        <v>0.8888888888888888</v>
      </c>
      <c r="K6" s="21"/>
      <c r="L6" s="21"/>
      <c r="M6" s="21"/>
      <c r="N6" s="21"/>
      <c r="O6" s="48">
        <f>+kjshdkjs!O12</f>
        <v>0.8333333333333334</v>
      </c>
      <c r="P6" s="21"/>
      <c r="Q6" s="21"/>
      <c r="R6" s="21"/>
      <c r="S6" s="30"/>
    </row>
    <row r="7" spans="1:19" ht="15.75" thickBot="1">
      <c r="A7" s="10" t="s">
        <v>66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67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tr">
        <f>+kjjsdshkhsd!O8</f>
        <v>Fecha: 07/03/2015</v>
      </c>
      <c r="K8" s="16" t="s">
        <v>0</v>
      </c>
      <c r="L8" s="16" t="s">
        <v>1</v>
      </c>
      <c r="M8" s="16" t="s">
        <v>2</v>
      </c>
      <c r="N8" s="44" t="s">
        <v>21</v>
      </c>
      <c r="O8" s="15" t="str">
        <f>+kjjshkjs!O8</f>
        <v>Fecha: 02/03/2015</v>
      </c>
      <c r="P8" s="16" t="s">
        <v>0</v>
      </c>
      <c r="Q8" s="16" t="s">
        <v>1</v>
      </c>
      <c r="R8" s="16" t="s">
        <v>2</v>
      </c>
      <c r="S8" s="45" t="s">
        <v>21</v>
      </c>
    </row>
    <row r="9" spans="1:19" ht="15">
      <c r="A9" s="10" t="s">
        <v>56</v>
      </c>
      <c r="B9" s="11">
        <f>+'Guillermo Caro'!B9</f>
        <v>3</v>
      </c>
      <c r="C9" s="11">
        <f>+'Guillermo Caro'!C9</f>
        <v>0</v>
      </c>
      <c r="D9" s="11">
        <f>+'Guillermo Caro'!D9</f>
        <v>0</v>
      </c>
      <c r="E9" s="11">
        <f>+'Guillermo Caro'!E9</f>
        <v>48</v>
      </c>
      <c r="F9" s="11">
        <f>+'Guillermo Caro'!F9</f>
        <v>90</v>
      </c>
      <c r="G9" s="11">
        <f>+'Guillermo Caro'!G9</f>
        <v>-42</v>
      </c>
      <c r="H9" s="11">
        <v>2</v>
      </c>
      <c r="J9" s="17" t="str">
        <f>+J3</f>
        <v>Guillermo Caro</v>
      </c>
      <c r="K9" s="18"/>
      <c r="L9" s="18"/>
      <c r="M9" s="18"/>
      <c r="N9" s="19"/>
      <c r="O9" s="17" t="str">
        <f>+J9</f>
        <v>Guillermo Caro</v>
      </c>
      <c r="P9" s="18"/>
      <c r="Q9" s="18"/>
      <c r="R9" s="18"/>
      <c r="S9" s="29"/>
    </row>
    <row r="10" spans="1:19" ht="15">
      <c r="A10" s="10" t="s">
        <v>54</v>
      </c>
      <c r="B10" s="11">
        <f>+kjhhdkhs!B10</f>
        <v>0</v>
      </c>
      <c r="C10" s="11">
        <f>+kjhhdkhs!C10</f>
        <v>0</v>
      </c>
      <c r="D10" s="11">
        <f>+kjhhdkhs!D10</f>
        <v>0</v>
      </c>
      <c r="E10" s="11">
        <f>+kjhhdkhs!E10</f>
        <v>0</v>
      </c>
      <c r="F10" s="11">
        <f>+kjhhdkhs!F10</f>
        <v>0</v>
      </c>
      <c r="G10" s="11">
        <f>+kjhhdkhs!G10</f>
        <v>0</v>
      </c>
      <c r="H10" s="11">
        <v>3</v>
      </c>
      <c r="J10" s="17" t="str">
        <f>+A12</f>
        <v>Heinz Wrobleski</v>
      </c>
      <c r="K10" s="18"/>
      <c r="L10" s="18"/>
      <c r="M10" s="18"/>
      <c r="N10" s="19"/>
      <c r="O10" s="17" t="str">
        <f>+A13</f>
        <v>Fernando Guzman</v>
      </c>
      <c r="P10" s="18"/>
      <c r="Q10" s="18"/>
      <c r="R10" s="18"/>
      <c r="S10" s="29"/>
    </row>
    <row r="11" spans="1:19" ht="15">
      <c r="A11" s="10" t="s">
        <v>68</v>
      </c>
      <c r="B11" s="11">
        <f>+kjshdkjs!B11</f>
        <v>0</v>
      </c>
      <c r="C11" s="11">
        <f>+kjshdkjs!C11</f>
        <v>0</v>
      </c>
      <c r="D11" s="11">
        <f>+kjshdkjs!D11</f>
        <v>0</v>
      </c>
      <c r="E11" s="11">
        <f>+kjshdkjs!E11</f>
        <v>0</v>
      </c>
      <c r="F11" s="11">
        <f>+kjshdkjs!F11</f>
        <v>0</v>
      </c>
      <c r="G11" s="11">
        <f>+kjshdkjs!G11</f>
        <v>0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+kjjsdshkhsd!B12</f>
        <v>0</v>
      </c>
      <c r="C12" s="11">
        <f>+kjjsdshkhsd!C12</f>
        <v>0</v>
      </c>
      <c r="D12" s="11">
        <f>+kjjsdshkhsd!D12</f>
        <v>0</v>
      </c>
      <c r="E12" s="11">
        <f>+kjjsdshkhsd!E12</f>
        <v>0</v>
      </c>
      <c r="F12" s="11">
        <f>+kjjsdshkhsd!F12</f>
        <v>0</v>
      </c>
      <c r="G12" s="11">
        <f>+kjjsdshkhsd!G12</f>
        <v>0</v>
      </c>
      <c r="H12" s="11">
        <v>3</v>
      </c>
      <c r="J12" s="48">
        <f>+kjjsdshkhsd!O12</f>
        <v>0.3888888888888889</v>
      </c>
      <c r="K12" s="21"/>
      <c r="L12" s="21"/>
      <c r="M12" s="21"/>
      <c r="N12" s="21"/>
      <c r="O12" s="48">
        <f>+kjjshkjs!O12</f>
        <v>0.8888888888888888</v>
      </c>
      <c r="P12" s="21"/>
      <c r="Q12" s="21"/>
      <c r="R12" s="21"/>
      <c r="S12" s="30"/>
    </row>
    <row r="13" spans="1:19" ht="15">
      <c r="A13" s="10" t="s">
        <v>70</v>
      </c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11">
        <v>3</v>
      </c>
      <c r="S13" s="46"/>
    </row>
    <row r="14" spans="1:19" ht="15">
      <c r="A14" s="8" t="s">
        <v>57</v>
      </c>
      <c r="B14" s="9">
        <v>0</v>
      </c>
      <c r="C14" s="9">
        <v>0</v>
      </c>
      <c r="D14" s="9">
        <v>0</v>
      </c>
      <c r="E14" s="12">
        <f>SUM($J$3:$R$3)+SUM($J$9:$R$9)+SUM($J$15:$Q$15)+SUM($J$21:$Q$21)+SUM($J$27:$Q$27)+SUM($J$33:$Q$33)</f>
        <v>0</v>
      </c>
      <c r="F14" s="12">
        <f>SUM($J$4:$R$4)+SUM($J$10:$R$10)+SUM($J$16:$Q$16)+SUM($J$22:$Q$22)+SUM($J$28:$Q$28)+SUM($J$34:$Q$34)</f>
        <v>0</v>
      </c>
      <c r="G14" s="12">
        <f>+E14-F14</f>
        <v>0</v>
      </c>
      <c r="H14" s="9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+kjhf!J2</f>
        <v>Fecha: 03/03/2015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59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26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>
        <f>+A15</f>
        <v>0</v>
      </c>
      <c r="K3" s="18"/>
      <c r="L3" s="18"/>
      <c r="M3" s="18"/>
      <c r="N3" s="19"/>
      <c r="O3" s="17">
        <f>+J3</f>
        <v>0</v>
      </c>
      <c r="P3" s="18"/>
      <c r="Q3" s="18"/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+A14</f>
        <v>Guillermo Caro</v>
      </c>
      <c r="K4" s="18"/>
      <c r="L4" s="18"/>
      <c r="M4" s="18"/>
      <c r="N4" s="19"/>
      <c r="O4" s="17">
        <f>+A16</f>
        <v>0</v>
      </c>
      <c r="P4" s="18"/>
      <c r="Q4" s="18"/>
      <c r="R4" s="18"/>
      <c r="S4" s="29"/>
    </row>
    <row r="5" spans="1:19" ht="15">
      <c r="A5" s="10" t="s">
        <v>65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27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+kjhf!J6</f>
        <v>0.8888888888888888</v>
      </c>
      <c r="K6" s="21"/>
      <c r="L6" s="21"/>
      <c r="M6" s="21"/>
      <c r="N6" s="21"/>
      <c r="O6" s="48">
        <v>0.8611111111111112</v>
      </c>
      <c r="P6" s="21"/>
      <c r="Q6" s="21"/>
      <c r="R6" s="21"/>
      <c r="S6" s="30"/>
    </row>
    <row r="7" spans="1:19" ht="15.75" thickBot="1">
      <c r="A7" s="10" t="s">
        <v>66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67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">
        <v>58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56</v>
      </c>
      <c r="B9" s="11">
        <f>+'Guillermo Caro'!B9</f>
        <v>3</v>
      </c>
      <c r="C9" s="11">
        <f>+'Guillermo Caro'!C9</f>
        <v>0</v>
      </c>
      <c r="D9" s="11">
        <f>+'Guillermo Caro'!D9</f>
        <v>0</v>
      </c>
      <c r="E9" s="11">
        <f>+'Guillermo Caro'!E9</f>
        <v>48</v>
      </c>
      <c r="F9" s="11">
        <f>+'Guillermo Caro'!F9</f>
        <v>90</v>
      </c>
      <c r="G9" s="11">
        <f>+'Guillermo Caro'!G9</f>
        <v>-42</v>
      </c>
      <c r="H9" s="11">
        <v>2</v>
      </c>
      <c r="J9" s="17">
        <f>+J3</f>
        <v>0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54</v>
      </c>
      <c r="B10" s="11">
        <f>+kjhhdkhs!B10</f>
        <v>0</v>
      </c>
      <c r="C10" s="11">
        <f>+kjhhdkhs!C10</f>
        <v>0</v>
      </c>
      <c r="D10" s="11">
        <f>+kjhhdkhs!D10</f>
        <v>0</v>
      </c>
      <c r="E10" s="11">
        <f>+kjhhdkhs!E10</f>
        <v>0</v>
      </c>
      <c r="F10" s="11">
        <f>+kjhhdkhs!F10</f>
        <v>0</v>
      </c>
      <c r="G10" s="11">
        <f>+kjhhdkhs!G10</f>
        <v>0</v>
      </c>
      <c r="H10" s="11">
        <v>3</v>
      </c>
      <c r="J10" s="17">
        <f>+A17</f>
        <v>0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68</v>
      </c>
      <c r="B11" s="11">
        <f>+kjshdkjs!B11</f>
        <v>0</v>
      </c>
      <c r="C11" s="11">
        <f>+kjshdkjs!C11</f>
        <v>0</v>
      </c>
      <c r="D11" s="11">
        <f>+kjshdkjs!D11</f>
        <v>0</v>
      </c>
      <c r="E11" s="11">
        <f>+kjshdkjs!E11</f>
        <v>0</v>
      </c>
      <c r="F11" s="11">
        <f>+kjshdkjs!F11</f>
        <v>0</v>
      </c>
      <c r="G11" s="11">
        <f>+kjshdkjs!G11</f>
        <v>0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+kjjsdshkhsd!B12</f>
        <v>0</v>
      </c>
      <c r="C12" s="11">
        <f>+kjjsdshkhsd!C12</f>
        <v>0</v>
      </c>
      <c r="D12" s="11">
        <f>+kjjsdshkhsd!D12</f>
        <v>0</v>
      </c>
      <c r="E12" s="11">
        <f>+kjjsdshkhsd!E12</f>
        <v>0</v>
      </c>
      <c r="F12" s="11">
        <f>+kjjsdshkhsd!F12</f>
        <v>0</v>
      </c>
      <c r="G12" s="11">
        <f>+kjjsdshkhsd!G12</f>
        <v>0</v>
      </c>
      <c r="H12" s="11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70</v>
      </c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11">
        <v>3</v>
      </c>
      <c r="S13" s="46"/>
    </row>
    <row r="14" spans="1:19" ht="15">
      <c r="A14" s="8" t="s">
        <v>57</v>
      </c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9">
        <v>0</v>
      </c>
      <c r="C15" s="9">
        <v>0</v>
      </c>
      <c r="D15" s="9">
        <v>0</v>
      </c>
      <c r="E15" s="12">
        <f>SUM($J$3:$R$3)+SUM($J$9:$R$9)+SUM($J$15:$Q$15)+SUM($J$21:$Q$21)+SUM($J$27:$Q$27)+SUM($J$33:$Q$33)</f>
        <v>0</v>
      </c>
      <c r="F15" s="12">
        <f>SUM($J$4:$R$4)+SUM($J$10:$R$10)+SUM($J$16:$Q$16)+SUM($J$22:$Q$22)+SUM($J$28:$Q$28)+SUM($J$34:$Q$34)</f>
        <v>0</v>
      </c>
      <c r="G15" s="12">
        <f>+E15-F15</f>
        <v>0</v>
      </c>
      <c r="H15" s="9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+kjhf!O2</f>
        <v>Fecha: 05/03/2015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+dnlkdf!O2</f>
        <v>Fecha: 05/02/2015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26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>
        <f>+A16</f>
        <v>0</v>
      </c>
      <c r="K3" s="18"/>
      <c r="L3" s="18"/>
      <c r="M3" s="18"/>
      <c r="N3" s="19"/>
      <c r="O3" s="17">
        <f>+J3</f>
        <v>0</v>
      </c>
      <c r="P3" s="18"/>
      <c r="Q3" s="18"/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+A14</f>
        <v>Guillermo Caro</v>
      </c>
      <c r="K4" s="18"/>
      <c r="L4" s="18"/>
      <c r="M4" s="18"/>
      <c r="N4" s="19"/>
      <c r="O4" s="17">
        <f>+A15</f>
        <v>0</v>
      </c>
      <c r="P4" s="18"/>
      <c r="Q4" s="18"/>
      <c r="R4" s="18"/>
      <c r="S4" s="29"/>
    </row>
    <row r="5" spans="1:19" ht="15">
      <c r="A5" s="10" t="s">
        <v>65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27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+kjhf!O6</f>
        <v>0.8333333333333334</v>
      </c>
      <c r="K6" s="21"/>
      <c r="L6" s="21"/>
      <c r="M6" s="21"/>
      <c r="N6" s="21"/>
      <c r="O6" s="48">
        <f>+dnlkdf!O6</f>
        <v>0.8611111111111112</v>
      </c>
      <c r="P6" s="21"/>
      <c r="Q6" s="21"/>
      <c r="R6" s="21"/>
      <c r="S6" s="30"/>
    </row>
    <row r="7" spans="1:19" ht="15.75" thickBot="1">
      <c r="A7" s="10" t="s">
        <v>66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67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">
        <v>60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56</v>
      </c>
      <c r="B9" s="11">
        <f>+'Guillermo Caro'!B9</f>
        <v>3</v>
      </c>
      <c r="C9" s="11">
        <f>+'Guillermo Caro'!C9</f>
        <v>0</v>
      </c>
      <c r="D9" s="11">
        <f>+'Guillermo Caro'!D9</f>
        <v>0</v>
      </c>
      <c r="E9" s="11">
        <f>+'Guillermo Caro'!E9</f>
        <v>48</v>
      </c>
      <c r="F9" s="11">
        <f>+'Guillermo Caro'!F9</f>
        <v>90</v>
      </c>
      <c r="G9" s="11">
        <f>+'Guillermo Caro'!G9</f>
        <v>-42</v>
      </c>
      <c r="H9" s="11">
        <v>2</v>
      </c>
      <c r="J9" s="17">
        <f>+J3</f>
        <v>0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54</v>
      </c>
      <c r="B10" s="11">
        <f>+kjhhdkhs!B10</f>
        <v>0</v>
      </c>
      <c r="C10" s="11">
        <f>+kjhhdkhs!C10</f>
        <v>0</v>
      </c>
      <c r="D10" s="11">
        <f>+kjhhdkhs!D10</f>
        <v>0</v>
      </c>
      <c r="E10" s="11">
        <f>+kjhhdkhs!E10</f>
        <v>0</v>
      </c>
      <c r="F10" s="11">
        <f>+kjhhdkhs!F10</f>
        <v>0</v>
      </c>
      <c r="G10" s="11">
        <f>+kjhhdkhs!G10</f>
        <v>0</v>
      </c>
      <c r="H10" s="11">
        <v>3</v>
      </c>
      <c r="J10" s="17">
        <f>+A17</f>
        <v>0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68</v>
      </c>
      <c r="B11" s="11">
        <f>+kjshdkjs!B11</f>
        <v>0</v>
      </c>
      <c r="C11" s="11">
        <f>+kjshdkjs!C11</f>
        <v>0</v>
      </c>
      <c r="D11" s="11">
        <f>+kjshdkjs!D11</f>
        <v>0</v>
      </c>
      <c r="E11" s="11">
        <f>+kjshdkjs!E11</f>
        <v>0</v>
      </c>
      <c r="F11" s="11">
        <f>+kjshdkjs!F11</f>
        <v>0</v>
      </c>
      <c r="G11" s="11">
        <f>+kjshdkjs!G11</f>
        <v>0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+kjjsdshkhsd!B12</f>
        <v>0</v>
      </c>
      <c r="C12" s="11">
        <f>+kjjsdshkhsd!C12</f>
        <v>0</v>
      </c>
      <c r="D12" s="11">
        <f>+kjjsdshkhsd!D12</f>
        <v>0</v>
      </c>
      <c r="E12" s="11">
        <f>+kjjsdshkhsd!E12</f>
        <v>0</v>
      </c>
      <c r="F12" s="11">
        <f>+kjjsdshkhsd!F12</f>
        <v>0</v>
      </c>
      <c r="G12" s="11">
        <f>+kjjsdshkhsd!G12</f>
        <v>0</v>
      </c>
      <c r="H12" s="11">
        <v>3</v>
      </c>
      <c r="J12" s="48"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70</v>
      </c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11">
        <v>3</v>
      </c>
      <c r="S13" s="46"/>
    </row>
    <row r="14" spans="1:19" ht="15">
      <c r="A14" s="8" t="s">
        <v>57</v>
      </c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9">
        <v>0</v>
      </c>
      <c r="C16" s="9">
        <v>0</v>
      </c>
      <c r="D16" s="9">
        <v>0</v>
      </c>
      <c r="E16" s="12">
        <f>SUM($J$3:$R$3)+SUM($J$9:$R$9)+SUM($J$15:$Q$15)+SUM($J$21:$Q$21)+SUM($J$27:$Q$27)+SUM($J$33:$Q$33)</f>
        <v>0</v>
      </c>
      <c r="F16" s="12">
        <f>SUM($J$4:$R$4)+SUM($J$10:$R$10)+SUM($J$16:$Q$16)+SUM($J$22:$Q$22)+SUM($J$28:$Q$28)+SUM($J$34:$Q$34)</f>
        <v>0</v>
      </c>
      <c r="G16" s="12">
        <f>+E16-F16</f>
        <v>0</v>
      </c>
      <c r="H16" s="9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+kjhf!J8</f>
        <v>Fecha: 07/03/2015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+dnlkdf!J8</f>
        <v>Fecha: 02/02/2015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26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>
        <f>+A17</f>
        <v>0</v>
      </c>
      <c r="K3" s="18"/>
      <c r="L3" s="18"/>
      <c r="M3" s="18"/>
      <c r="N3" s="29"/>
      <c r="O3" s="17">
        <f>+J3</f>
        <v>0</v>
      </c>
      <c r="P3" s="18"/>
      <c r="Q3" s="18"/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+A14</f>
        <v>Guillermo Caro</v>
      </c>
      <c r="K4" s="18"/>
      <c r="L4" s="18"/>
      <c r="M4" s="18"/>
      <c r="N4" s="29"/>
      <c r="O4" s="17">
        <f>+A15</f>
        <v>0</v>
      </c>
      <c r="P4" s="18"/>
      <c r="Q4" s="18"/>
      <c r="R4" s="18"/>
      <c r="S4" s="29"/>
    </row>
    <row r="5" spans="1:19" ht="15">
      <c r="A5" s="10" t="s">
        <v>65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27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+kjhf!J12</f>
        <v>0.3888888888888889</v>
      </c>
      <c r="K6" s="21"/>
      <c r="L6" s="21"/>
      <c r="M6" s="21"/>
      <c r="N6" s="21"/>
      <c r="O6" s="48">
        <f>+dnlkdf!J12</f>
        <v>0.9166666666666666</v>
      </c>
      <c r="P6" s="21"/>
      <c r="Q6" s="21"/>
      <c r="R6" s="21"/>
      <c r="S6" s="30"/>
    </row>
    <row r="7" spans="1:19" ht="15.75" thickBot="1">
      <c r="A7" s="10" t="s">
        <v>66</v>
      </c>
      <c r="B7" s="11">
        <f>+'Jorge Villalobos'!B7</f>
        <v>3</v>
      </c>
      <c r="C7" s="11">
        <f>+'Jorge Villalobos'!C7</f>
        <v>2</v>
      </c>
      <c r="D7" s="11">
        <f>+'Jorge Villalobos'!D7</f>
        <v>0</v>
      </c>
      <c r="E7" s="11">
        <f>+'Jorge Villalobos'!E7</f>
        <v>85</v>
      </c>
      <c r="F7" s="11">
        <f>+'Jorge Villalobos'!F7</f>
        <v>66</v>
      </c>
      <c r="G7" s="11">
        <f>+'Jorge Villalobos'!G7</f>
        <v>19</v>
      </c>
      <c r="H7" s="11">
        <v>2</v>
      </c>
      <c r="S7" s="7"/>
    </row>
    <row r="8" spans="1:19" ht="15.75" thickBot="1">
      <c r="A8" s="10" t="s">
        <v>67</v>
      </c>
      <c r="B8" s="11">
        <f>+'Ricardo Borquez'!B8</f>
        <v>3</v>
      </c>
      <c r="C8" s="11">
        <f>+'Ricardo Borquez'!C8</f>
        <v>1</v>
      </c>
      <c r="D8" s="11">
        <f>+'Ricardo Borquez'!D8</f>
        <v>0</v>
      </c>
      <c r="E8" s="11">
        <f>+'Ricardo Borquez'!E8</f>
        <v>50</v>
      </c>
      <c r="F8" s="11">
        <f>+'Ricardo Borquez'!F8</f>
        <v>76</v>
      </c>
      <c r="G8" s="11">
        <f>+'Ricardo Borquez'!G8</f>
        <v>-26</v>
      </c>
      <c r="H8" s="11">
        <v>2</v>
      </c>
      <c r="J8" s="15" t="str">
        <f>+kjhfdhkf!J8</f>
        <v>Fecha: 03/02/2015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56</v>
      </c>
      <c r="B9" s="11">
        <f>+'Guillermo Caro'!B9</f>
        <v>3</v>
      </c>
      <c r="C9" s="11">
        <f>+'Guillermo Caro'!C9</f>
        <v>0</v>
      </c>
      <c r="D9" s="11">
        <f>+'Guillermo Caro'!D9</f>
        <v>0</v>
      </c>
      <c r="E9" s="11">
        <f>+'Guillermo Caro'!E9</f>
        <v>48</v>
      </c>
      <c r="F9" s="11">
        <f>+'Guillermo Caro'!F9</f>
        <v>90</v>
      </c>
      <c r="G9" s="11">
        <f>+'Guillermo Caro'!G9</f>
        <v>-42</v>
      </c>
      <c r="H9" s="11">
        <v>2</v>
      </c>
      <c r="J9" s="17">
        <f>+J3</f>
        <v>0</v>
      </c>
      <c r="K9" s="18"/>
      <c r="L9" s="18"/>
      <c r="M9" s="18"/>
      <c r="N9" s="29"/>
      <c r="O9" s="17"/>
      <c r="P9" s="18"/>
      <c r="Q9" s="18"/>
      <c r="R9" s="18"/>
      <c r="S9" s="29"/>
    </row>
    <row r="10" spans="1:19" ht="15">
      <c r="A10" s="10" t="s">
        <v>54</v>
      </c>
      <c r="B10" s="11">
        <f>+kjhhdkhs!B10</f>
        <v>0</v>
      </c>
      <c r="C10" s="11">
        <f>+kjhhdkhs!C10</f>
        <v>0</v>
      </c>
      <c r="D10" s="11">
        <f>+kjhhdkhs!D10</f>
        <v>0</v>
      </c>
      <c r="E10" s="11">
        <f>+kjhhdkhs!E10</f>
        <v>0</v>
      </c>
      <c r="F10" s="11">
        <f>+kjhhdkhs!F10</f>
        <v>0</v>
      </c>
      <c r="G10" s="11">
        <f>+kjhhdkhs!G10</f>
        <v>0</v>
      </c>
      <c r="H10" s="11">
        <v>3</v>
      </c>
      <c r="J10" s="17">
        <f>+A16</f>
        <v>0</v>
      </c>
      <c r="K10" s="18"/>
      <c r="L10" s="18"/>
      <c r="M10" s="18"/>
      <c r="N10" s="29"/>
      <c r="O10" s="17"/>
      <c r="P10" s="18"/>
      <c r="Q10" s="18"/>
      <c r="R10" s="18"/>
      <c r="S10" s="29"/>
    </row>
    <row r="11" spans="1:19" ht="15">
      <c r="A11" s="10" t="s">
        <v>68</v>
      </c>
      <c r="B11" s="11">
        <f>+kjshdkjs!B11</f>
        <v>0</v>
      </c>
      <c r="C11" s="11">
        <f>+kjshdkjs!C11</f>
        <v>0</v>
      </c>
      <c r="D11" s="11">
        <f>+kjshdkjs!D11</f>
        <v>0</v>
      </c>
      <c r="E11" s="11">
        <f>+kjshdkjs!E11</f>
        <v>0</v>
      </c>
      <c r="F11" s="11">
        <f>+kjshdkjs!F11</f>
        <v>0</v>
      </c>
      <c r="G11" s="11">
        <f>+kjshdkjs!G11</f>
        <v>0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+kjjsdshkhsd!B12</f>
        <v>0</v>
      </c>
      <c r="C12" s="11">
        <f>+kjjsdshkhsd!C12</f>
        <v>0</v>
      </c>
      <c r="D12" s="11">
        <f>+kjjsdshkhsd!D12</f>
        <v>0</v>
      </c>
      <c r="E12" s="11">
        <f>+kjjsdshkhsd!E12</f>
        <v>0</v>
      </c>
      <c r="F12" s="11">
        <f>+kjjsdshkhsd!F12</f>
        <v>0</v>
      </c>
      <c r="G12" s="11">
        <f>+kjjsdshkhsd!G12</f>
        <v>0</v>
      </c>
      <c r="H12" s="11">
        <v>3</v>
      </c>
      <c r="J12" s="48">
        <f>+kjhfdhkf!J12</f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70</v>
      </c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11">
        <v>3</v>
      </c>
      <c r="S13" s="46"/>
    </row>
    <row r="14" spans="1:19" ht="15">
      <c r="A14" s="8" t="s">
        <v>57</v>
      </c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11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9">
        <v>0</v>
      </c>
      <c r="C17" s="9">
        <v>0</v>
      </c>
      <c r="D17" s="9">
        <v>0</v>
      </c>
      <c r="E17" s="12">
        <f>SUM($J$3:$R$3)+SUM($J$9:$R$9)+SUM($J$15:$Q$15)+SUM($J$21:$Q$21)+SUM($J$27:$Q$27)+SUM($J$33:$Q$33)</f>
        <v>0</v>
      </c>
      <c r="F17" s="12">
        <f>SUM($J$4:$R$4)+SUM($J$10:$R$10)+SUM($J$16:$Q$16)+SUM($J$22:$Q$22)+SUM($J$28:$Q$28)+SUM($J$34:$Q$34)</f>
        <v>0</v>
      </c>
      <c r="G17" s="12">
        <f>+E17-F17</f>
        <v>0</v>
      </c>
      <c r="H17" s="9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15.7109375" style="26" bestFit="1" customWidth="1"/>
    <col min="4" max="4" width="7.140625" style="26" bestFit="1" customWidth="1"/>
    <col min="5" max="5" width="8.421875" style="26" bestFit="1" customWidth="1"/>
    <col min="6" max="6" width="10.28125" style="26" bestFit="1" customWidth="1"/>
    <col min="7" max="7" width="11.28125" style="26" bestFit="1" customWidth="1"/>
    <col min="8" max="9" width="10.7109375" style="26" bestFit="1" customWidth="1"/>
    <col min="10" max="16384" width="11.421875" style="26" customWidth="1"/>
  </cols>
  <sheetData>
    <row r="1" spans="1:9" ht="15">
      <c r="A1" s="23">
        <f ca="1">+TODAY()</f>
        <v>42141</v>
      </c>
      <c r="B1" s="24" t="s">
        <v>14</v>
      </c>
      <c r="C1" s="25" t="s">
        <v>3</v>
      </c>
      <c r="D1" s="25" t="s">
        <v>4</v>
      </c>
      <c r="E1" s="36" t="s">
        <v>5</v>
      </c>
      <c r="F1" s="25" t="s">
        <v>6</v>
      </c>
      <c r="G1" s="25" t="s">
        <v>7</v>
      </c>
      <c r="H1" s="25" t="s">
        <v>8</v>
      </c>
      <c r="I1" s="25" t="s">
        <v>15</v>
      </c>
    </row>
    <row r="2" spans="2:9" ht="15">
      <c r="B2" s="33" t="s">
        <v>55</v>
      </c>
      <c r="C2" s="34">
        <v>3</v>
      </c>
      <c r="D2" s="34">
        <v>2</v>
      </c>
      <c r="E2" s="37">
        <v>1</v>
      </c>
      <c r="F2" s="35">
        <v>87</v>
      </c>
      <c r="G2" s="35">
        <v>59</v>
      </c>
      <c r="H2" s="35">
        <v>28</v>
      </c>
      <c r="I2" s="39">
        <v>0.6666666666666666</v>
      </c>
    </row>
    <row r="3" spans="2:9" ht="15">
      <c r="B3" s="33" t="s">
        <v>27</v>
      </c>
      <c r="C3" s="34">
        <v>3</v>
      </c>
      <c r="D3" s="34">
        <v>2</v>
      </c>
      <c r="E3" s="37">
        <v>2</v>
      </c>
      <c r="F3" s="35">
        <v>71</v>
      </c>
      <c r="G3" s="35">
        <v>52</v>
      </c>
      <c r="H3" s="35">
        <v>19</v>
      </c>
      <c r="I3" s="39">
        <v>0.6666666666666666</v>
      </c>
    </row>
    <row r="4" spans="2:9" ht="15">
      <c r="B4" s="26" t="s">
        <v>65</v>
      </c>
      <c r="C4" s="34">
        <v>3</v>
      </c>
      <c r="D4" s="34">
        <v>3</v>
      </c>
      <c r="E4" s="37">
        <v>3</v>
      </c>
      <c r="F4" s="35">
        <v>98</v>
      </c>
      <c r="G4" s="35">
        <v>49</v>
      </c>
      <c r="H4" s="35">
        <v>49</v>
      </c>
      <c r="I4" s="39">
        <v>1</v>
      </c>
    </row>
    <row r="5" spans="2:9" ht="15">
      <c r="B5" s="33" t="s">
        <v>26</v>
      </c>
      <c r="C5" s="34">
        <v>3</v>
      </c>
      <c r="D5" s="34">
        <v>2</v>
      </c>
      <c r="E5" s="37">
        <v>4</v>
      </c>
      <c r="F5" s="35">
        <v>85</v>
      </c>
      <c r="G5" s="35">
        <v>66</v>
      </c>
      <c r="H5" s="35">
        <v>19</v>
      </c>
      <c r="I5" s="39">
        <v>0.6666666666666666</v>
      </c>
    </row>
    <row r="6" spans="2:9" ht="15">
      <c r="B6" s="33" t="s">
        <v>64</v>
      </c>
      <c r="C6" s="34">
        <v>3</v>
      </c>
      <c r="D6" s="34">
        <v>2</v>
      </c>
      <c r="E6" s="37">
        <v>5</v>
      </c>
      <c r="F6" s="35">
        <v>68</v>
      </c>
      <c r="G6" s="35">
        <v>79</v>
      </c>
      <c r="H6" s="35">
        <v>-11</v>
      </c>
      <c r="I6" s="39">
        <v>0.6666666666666666</v>
      </c>
    </row>
    <row r="7" spans="2:9" ht="15">
      <c r="B7" s="33" t="s">
        <v>88</v>
      </c>
      <c r="C7" s="34">
        <v>3</v>
      </c>
      <c r="D7" s="34">
        <v>1</v>
      </c>
      <c r="E7" s="37">
        <v>6</v>
      </c>
      <c r="F7" s="35">
        <v>50</v>
      </c>
      <c r="G7" s="35">
        <v>76</v>
      </c>
      <c r="H7" s="35">
        <v>-26</v>
      </c>
      <c r="I7" s="39">
        <v>0.3333333333333333</v>
      </c>
    </row>
    <row r="8" spans="2:9" ht="15">
      <c r="B8" s="33" t="s">
        <v>56</v>
      </c>
      <c r="C8" s="34">
        <v>3</v>
      </c>
      <c r="D8" s="34">
        <v>0</v>
      </c>
      <c r="E8" s="37">
        <v>7</v>
      </c>
      <c r="F8" s="35">
        <v>54</v>
      </c>
      <c r="G8" s="35">
        <v>90</v>
      </c>
      <c r="H8" s="35">
        <v>-36</v>
      </c>
      <c r="I8" s="39">
        <v>0</v>
      </c>
    </row>
    <row r="9" spans="2:9" ht="15">
      <c r="B9" s="26" t="s">
        <v>57</v>
      </c>
      <c r="C9" s="34">
        <v>3</v>
      </c>
      <c r="D9" s="34">
        <v>0</v>
      </c>
      <c r="E9" s="37">
        <v>8</v>
      </c>
      <c r="F9" s="35">
        <v>48</v>
      </c>
      <c r="G9" s="35">
        <v>90</v>
      </c>
      <c r="H9" s="35">
        <v>-42</v>
      </c>
      <c r="I9" s="39">
        <v>0</v>
      </c>
    </row>
    <row r="10" spans="2:9" ht="15">
      <c r="B10" s="33"/>
      <c r="C10" s="34">
        <v>0</v>
      </c>
      <c r="D10" s="34">
        <v>0</v>
      </c>
      <c r="E10" s="37">
        <v>0</v>
      </c>
      <c r="F10" s="35">
        <v>0</v>
      </c>
      <c r="G10" s="35">
        <v>0</v>
      </c>
      <c r="H10" s="35">
        <v>0</v>
      </c>
      <c r="I10" s="39" t="e">
        <v>#DIV/0!</v>
      </c>
    </row>
    <row r="11" spans="2:9" ht="15">
      <c r="B11" s="33"/>
      <c r="C11" s="34">
        <v>0</v>
      </c>
      <c r="D11" s="34">
        <v>0</v>
      </c>
      <c r="E11" s="37">
        <v>0</v>
      </c>
      <c r="F11" s="35">
        <v>0</v>
      </c>
      <c r="G11" s="35">
        <v>0</v>
      </c>
      <c r="H11" s="35">
        <v>0</v>
      </c>
      <c r="I11" s="39" t="e">
        <v>#DIV/0!</v>
      </c>
    </row>
    <row r="12" spans="2:9" ht="15">
      <c r="B12" s="33"/>
      <c r="C12" s="34">
        <v>0</v>
      </c>
      <c r="D12" s="34">
        <v>0</v>
      </c>
      <c r="E12" s="37">
        <v>0</v>
      </c>
      <c r="F12" s="35">
        <v>0</v>
      </c>
      <c r="G12" s="35">
        <v>0</v>
      </c>
      <c r="H12" s="35">
        <v>0</v>
      </c>
      <c r="I12" s="39" t="e">
        <v>#DIV/0!</v>
      </c>
    </row>
    <row r="13" spans="3:9" ht="15">
      <c r="C13" s="34">
        <v>0</v>
      </c>
      <c r="D13" s="34">
        <v>0</v>
      </c>
      <c r="E13" s="37">
        <v>0</v>
      </c>
      <c r="F13" s="35">
        <v>0</v>
      </c>
      <c r="G13" s="35">
        <v>0</v>
      </c>
      <c r="H13" s="35">
        <v>0</v>
      </c>
      <c r="I13" s="39" t="e">
        <v>#DIV/0!</v>
      </c>
    </row>
    <row r="14" spans="2:9" ht="15">
      <c r="B14" s="33"/>
      <c r="C14" s="34">
        <v>0</v>
      </c>
      <c r="D14" s="34">
        <v>0</v>
      </c>
      <c r="E14" s="37">
        <v>0</v>
      </c>
      <c r="F14" s="35">
        <v>0</v>
      </c>
      <c r="G14" s="35">
        <v>0</v>
      </c>
      <c r="H14" s="35">
        <v>0</v>
      </c>
      <c r="I14" s="39" t="e">
        <v>#DIV/0!</v>
      </c>
    </row>
    <row r="15" spans="2:9" ht="15">
      <c r="B15" s="33"/>
      <c r="C15" s="34">
        <v>0</v>
      </c>
      <c r="D15" s="34">
        <v>0</v>
      </c>
      <c r="E15" s="37">
        <v>0</v>
      </c>
      <c r="F15" s="35">
        <v>0</v>
      </c>
      <c r="G15" s="35">
        <v>0</v>
      </c>
      <c r="H15" s="35">
        <v>0</v>
      </c>
      <c r="I15" s="39" t="e">
        <v>#DIV/0!</v>
      </c>
    </row>
    <row r="16" spans="3:9" ht="15">
      <c r="C16" s="34">
        <v>0</v>
      </c>
      <c r="D16" s="34">
        <v>0</v>
      </c>
      <c r="E16" s="37">
        <v>0</v>
      </c>
      <c r="F16" s="35">
        <v>0</v>
      </c>
      <c r="G16" s="35">
        <v>0</v>
      </c>
      <c r="H16" s="35">
        <v>0</v>
      </c>
      <c r="I16" s="39" t="e">
        <v>#DIV/0!</v>
      </c>
    </row>
    <row r="17" spans="2:9" ht="15">
      <c r="B17" s="33"/>
      <c r="C17" s="34">
        <v>0</v>
      </c>
      <c r="D17" s="34">
        <v>0</v>
      </c>
      <c r="E17" s="37">
        <v>0</v>
      </c>
      <c r="F17" s="35">
        <v>0</v>
      </c>
      <c r="G17" s="35">
        <v>0</v>
      </c>
      <c r="H17" s="35">
        <v>0</v>
      </c>
      <c r="I17" s="39" t="e">
        <v>#DIV/0!</v>
      </c>
    </row>
    <row r="19" ht="15">
      <c r="B19" s="28" t="s">
        <v>10</v>
      </c>
    </row>
    <row r="20" ht="15">
      <c r="B20" s="28" t="s">
        <v>17</v>
      </c>
    </row>
    <row r="21" ht="15">
      <c r="B21" s="28" t="s">
        <v>18</v>
      </c>
    </row>
    <row r="22" ht="15">
      <c r="B22" s="28" t="s">
        <v>11</v>
      </c>
    </row>
    <row r="23" ht="15">
      <c r="B23" s="40" t="s">
        <v>12</v>
      </c>
    </row>
    <row r="24" ht="15">
      <c r="B24" s="40" t="s">
        <v>13</v>
      </c>
    </row>
    <row r="25" ht="15">
      <c r="B25" s="40" t="s">
        <v>19</v>
      </c>
    </row>
    <row r="26" ht="15">
      <c r="B26" s="40" t="s">
        <v>20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2" sqref="B2:I9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15.7109375" style="0" bestFit="1" customWidth="1"/>
    <col min="4" max="4" width="7.140625" style="0" bestFit="1" customWidth="1"/>
    <col min="5" max="5" width="8.421875" style="10" bestFit="1" customWidth="1"/>
    <col min="6" max="6" width="10.28125" style="0" bestFit="1" customWidth="1"/>
    <col min="7" max="7" width="11.28125" style="0" bestFit="1" customWidth="1"/>
    <col min="8" max="9" width="10.7109375" style="0" bestFit="1" customWidth="1"/>
  </cols>
  <sheetData>
    <row r="1" spans="1:9" ht="15">
      <c r="A1" s="13">
        <f ca="1">+TODAY()</f>
        <v>42141</v>
      </c>
      <c r="B1" s="5" t="s">
        <v>9</v>
      </c>
      <c r="C1" s="6" t="s">
        <v>3</v>
      </c>
      <c r="D1" s="6" t="s">
        <v>4</v>
      </c>
      <c r="E1" s="22" t="s">
        <v>5</v>
      </c>
      <c r="F1" s="6" t="s">
        <v>6</v>
      </c>
      <c r="G1" s="6" t="s">
        <v>7</v>
      </c>
      <c r="H1" s="6" t="s">
        <v>8</v>
      </c>
      <c r="I1" s="6" t="s">
        <v>15</v>
      </c>
    </row>
    <row r="2" spans="2:9" ht="15">
      <c r="B2" s="10" t="s">
        <v>55</v>
      </c>
      <c r="C2" s="2">
        <f>+'Ruben Rosa'!B2</f>
        <v>3</v>
      </c>
      <c r="D2" s="2">
        <f>+'Ruben Rosa'!C2</f>
        <v>2</v>
      </c>
      <c r="E2" s="2">
        <f>+'Ruben Rosa'!D2</f>
        <v>0</v>
      </c>
      <c r="F2" s="2">
        <f>+'Ruben Rosa'!E2</f>
        <v>87</v>
      </c>
      <c r="G2" s="2">
        <f>+'Ruben Rosa'!F2</f>
        <v>59</v>
      </c>
      <c r="H2" s="2">
        <f>+'Ruben Rosa'!G2</f>
        <v>28</v>
      </c>
      <c r="I2" s="38">
        <f aca="true" t="shared" si="0" ref="I2:I9">+D2/C2</f>
        <v>0.6666666666666666</v>
      </c>
    </row>
    <row r="3" spans="2:9" ht="15">
      <c r="B3" t="s">
        <v>27</v>
      </c>
      <c r="C3" s="2">
        <f>+'Sergio Rojas'!B3</f>
        <v>3</v>
      </c>
      <c r="D3" s="2">
        <f>+'Sergio Rojas'!C3</f>
        <v>2</v>
      </c>
      <c r="E3" s="2">
        <f>+'Sergio Rojas'!D3</f>
        <v>0</v>
      </c>
      <c r="F3" s="2">
        <f>+'Sergio Rojas'!E3</f>
        <v>71</v>
      </c>
      <c r="G3" s="2">
        <f>+'Sergio Rojas'!F3</f>
        <v>52</v>
      </c>
      <c r="H3" s="2">
        <f>+'Sergio Rojas'!G3</f>
        <v>19</v>
      </c>
      <c r="I3" s="38">
        <f t="shared" si="0"/>
        <v>0.6666666666666666</v>
      </c>
    </row>
    <row r="4" spans="2:9" ht="15">
      <c r="B4" t="s">
        <v>64</v>
      </c>
      <c r="C4" s="2">
        <f>+'Mario Aguilar'!B4</f>
        <v>3</v>
      </c>
      <c r="D4" s="2">
        <f>+'Mario Aguilar'!C4</f>
        <v>2</v>
      </c>
      <c r="E4" s="2">
        <f>+'Mario Aguilar'!D4</f>
        <v>0</v>
      </c>
      <c r="F4" s="2">
        <f>+'Mario Aguilar'!E4</f>
        <v>68</v>
      </c>
      <c r="G4" s="2">
        <f>+'Mario Aguilar'!F4</f>
        <v>79</v>
      </c>
      <c r="H4" s="2">
        <f>+'Mario Aguilar'!G4</f>
        <v>-11</v>
      </c>
      <c r="I4" s="38">
        <f t="shared" si="0"/>
        <v>0.6666666666666666</v>
      </c>
    </row>
    <row r="5" spans="2:9" ht="15">
      <c r="B5" t="s">
        <v>56</v>
      </c>
      <c r="C5" s="2">
        <f>+'Erich Ramos'!B5</f>
        <v>3</v>
      </c>
      <c r="D5" s="2">
        <f>+'Erich Ramos'!C5</f>
        <v>0</v>
      </c>
      <c r="E5" s="2">
        <f>+'Erich Ramos'!D5</f>
        <v>0</v>
      </c>
      <c r="F5" s="2">
        <f>+'Erich Ramos'!E5</f>
        <v>54</v>
      </c>
      <c r="G5" s="2">
        <f>+'Erich Ramos'!F5</f>
        <v>90</v>
      </c>
      <c r="H5" s="2">
        <f>+'Erich Ramos'!G5</f>
        <v>-36</v>
      </c>
      <c r="I5" s="38">
        <f t="shared" si="0"/>
        <v>0</v>
      </c>
    </row>
    <row r="6" spans="2:9" ht="15">
      <c r="B6" t="s">
        <v>65</v>
      </c>
      <c r="C6" s="2">
        <f>+'Andres de La Barra'!B6</f>
        <v>3</v>
      </c>
      <c r="D6" s="2">
        <f>+'Andres de La Barra'!C6</f>
        <v>3</v>
      </c>
      <c r="E6" s="2">
        <f>+'Andres de La Barra'!D6</f>
        <v>0</v>
      </c>
      <c r="F6" s="2">
        <f>+'Andres de La Barra'!E6</f>
        <v>98</v>
      </c>
      <c r="G6" s="2">
        <f>+'Andres de La Barra'!F6</f>
        <v>49</v>
      </c>
      <c r="H6" s="2">
        <f>+'Andres de La Barra'!G6</f>
        <v>49</v>
      </c>
      <c r="I6" s="38">
        <f t="shared" si="0"/>
        <v>1</v>
      </c>
    </row>
    <row r="7" spans="2:9" ht="15">
      <c r="B7" t="s">
        <v>26</v>
      </c>
      <c r="C7" s="2">
        <f>+'Jorge Villalobos'!B7</f>
        <v>3</v>
      </c>
      <c r="D7" s="2">
        <f>+'Jorge Villalobos'!C7</f>
        <v>2</v>
      </c>
      <c r="E7" s="2">
        <f>+'Jorge Villalobos'!D7</f>
        <v>0</v>
      </c>
      <c r="F7" s="2">
        <f>+'Jorge Villalobos'!E7</f>
        <v>85</v>
      </c>
      <c r="G7" s="2">
        <f>+'Jorge Villalobos'!F7</f>
        <v>66</v>
      </c>
      <c r="H7" s="2">
        <f>+'Jorge Villalobos'!G7</f>
        <v>19</v>
      </c>
      <c r="I7" s="38">
        <f t="shared" si="0"/>
        <v>0.6666666666666666</v>
      </c>
    </row>
    <row r="8" spans="2:9" ht="15">
      <c r="B8" t="s">
        <v>88</v>
      </c>
      <c r="C8" s="2">
        <f>+'Ricardo Borquez'!B8</f>
        <v>3</v>
      </c>
      <c r="D8" s="2">
        <f>+'Ricardo Borquez'!C8</f>
        <v>1</v>
      </c>
      <c r="E8" s="2">
        <f>+'Ricardo Borquez'!D8</f>
        <v>0</v>
      </c>
      <c r="F8" s="2">
        <f>+'Ricardo Borquez'!E8</f>
        <v>50</v>
      </c>
      <c r="G8" s="2">
        <f>+'Ricardo Borquez'!F8</f>
        <v>76</v>
      </c>
      <c r="H8" s="2">
        <f>+'Ricardo Borquez'!G8</f>
        <v>-26</v>
      </c>
      <c r="I8" s="38">
        <f t="shared" si="0"/>
        <v>0.3333333333333333</v>
      </c>
    </row>
    <row r="9" spans="2:9" ht="15">
      <c r="B9" t="s">
        <v>57</v>
      </c>
      <c r="C9" s="2">
        <f>+'Guillermo Caro'!B9</f>
        <v>3</v>
      </c>
      <c r="D9" s="2">
        <f>+'Guillermo Caro'!C9</f>
        <v>0</v>
      </c>
      <c r="E9" s="2">
        <f>+'Guillermo Caro'!D9</f>
        <v>0</v>
      </c>
      <c r="F9" s="2">
        <f>+'Guillermo Caro'!E9</f>
        <v>48</v>
      </c>
      <c r="G9" s="2">
        <f>+'Guillermo Caro'!F9</f>
        <v>90</v>
      </c>
      <c r="H9" s="2">
        <f>+'Guillermo Caro'!G9</f>
        <v>-42</v>
      </c>
      <c r="I9" s="38">
        <f t="shared" si="0"/>
        <v>0</v>
      </c>
    </row>
    <row r="10" spans="3:9" ht="15">
      <c r="C10" s="2"/>
      <c r="D10" s="2"/>
      <c r="E10" s="2"/>
      <c r="F10" s="2"/>
      <c r="G10" s="2"/>
      <c r="H10" s="2"/>
      <c r="I10" s="38"/>
    </row>
    <row r="11" spans="3:9" ht="15">
      <c r="C11" s="2"/>
      <c r="D11" s="2"/>
      <c r="E11" s="2"/>
      <c r="F11" s="2"/>
      <c r="G11" s="2"/>
      <c r="H11" s="2"/>
      <c r="I11" s="38"/>
    </row>
    <row r="12" spans="3:9" ht="15">
      <c r="C12" s="2"/>
      <c r="D12" s="2"/>
      <c r="E12" s="2"/>
      <c r="F12" s="2"/>
      <c r="G12" s="2"/>
      <c r="H12" s="2"/>
      <c r="I12" s="38"/>
    </row>
    <row r="13" spans="3:9" ht="15">
      <c r="C13" s="2"/>
      <c r="D13" s="2"/>
      <c r="E13" s="2"/>
      <c r="F13" s="2"/>
      <c r="G13" s="2"/>
      <c r="H13" s="2"/>
      <c r="I13" s="38"/>
    </row>
    <row r="14" spans="3:9" ht="15">
      <c r="C14" s="11"/>
      <c r="D14" s="11"/>
      <c r="E14" s="11"/>
      <c r="F14" s="11"/>
      <c r="G14" s="11"/>
      <c r="H14" s="11"/>
      <c r="I14" s="38"/>
    </row>
    <row r="15" spans="3:9" ht="15">
      <c r="C15" s="2"/>
      <c r="D15" s="2"/>
      <c r="E15" s="2"/>
      <c r="F15" s="2"/>
      <c r="G15" s="2"/>
      <c r="H15" s="2"/>
      <c r="I15" s="38"/>
    </row>
    <row r="16" spans="3:9" ht="15">
      <c r="C16" s="2"/>
      <c r="D16" s="2"/>
      <c r="E16" s="2"/>
      <c r="F16" s="2"/>
      <c r="G16" s="2"/>
      <c r="H16" s="2"/>
      <c r="I16" s="38"/>
    </row>
    <row r="17" spans="3:9" ht="15">
      <c r="C17" s="2"/>
      <c r="D17" s="2"/>
      <c r="E17" s="2"/>
      <c r="F17" s="2"/>
      <c r="G17" s="2"/>
      <c r="H17" s="2"/>
      <c r="I17" s="3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8" t="s">
        <v>55</v>
      </c>
      <c r="B2" s="9">
        <v>3</v>
      </c>
      <c r="C2" s="9">
        <v>2</v>
      </c>
      <c r="D2" s="9">
        <v>0</v>
      </c>
      <c r="E2" s="12">
        <f>SUM($K$3:$R$3)+SUM($K$9:$R$9)+SUM($K$15:$R$15)+SUM($K$21:$R$21)+SUM($K$27:$R$27)+SUM($K$33:$R$33)</f>
        <v>87</v>
      </c>
      <c r="F2" s="12">
        <f>SUM($K$4:$R$4)+SUM($K$10:$R$10)+SUM($K$16:$R$16)+SUM($K$22:$R$22)+SUM($K$28:$R$28)+SUM($K$34:$R$34)</f>
        <v>59</v>
      </c>
      <c r="G2" s="12">
        <f>+E2-F2</f>
        <v>28</v>
      </c>
      <c r="H2" s="12">
        <v>1</v>
      </c>
      <c r="J2" s="15" t="s">
        <v>91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89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t="s">
        <v>27</v>
      </c>
      <c r="B3" s="2">
        <f>+'Sergio Rojas'!B3</f>
        <v>3</v>
      </c>
      <c r="C3" s="2">
        <f>+'Sergio Rojas'!C3</f>
        <v>2</v>
      </c>
      <c r="D3" s="2">
        <f>+'Sergio Rojas'!D3</f>
        <v>0</v>
      </c>
      <c r="E3" s="2">
        <f>+'Sergio Rojas'!E3</f>
        <v>71</v>
      </c>
      <c r="F3" s="2">
        <f>+'Sergio Rojas'!F3</f>
        <v>52</v>
      </c>
      <c r="G3" s="2">
        <f>+'Sergio Rojas'!G3</f>
        <v>19</v>
      </c>
      <c r="H3" s="2">
        <v>1</v>
      </c>
      <c r="J3" s="17" t="str">
        <f>+A2</f>
        <v>Ruben Rosa</v>
      </c>
      <c r="K3" s="18">
        <v>15</v>
      </c>
      <c r="L3" s="18">
        <v>15</v>
      </c>
      <c r="M3" s="18"/>
      <c r="N3" s="19" t="s">
        <v>107</v>
      </c>
      <c r="O3" s="17" t="str">
        <f>+J3</f>
        <v>Ruben Rosa</v>
      </c>
      <c r="P3" s="18">
        <v>15</v>
      </c>
      <c r="Q3" s="18">
        <v>15</v>
      </c>
      <c r="R3" s="18"/>
      <c r="S3" s="29" t="s">
        <v>107</v>
      </c>
    </row>
    <row r="4" spans="1:19" ht="15">
      <c r="A4" t="s">
        <v>64</v>
      </c>
      <c r="B4" s="2">
        <f>+'Mario Aguilar'!B4</f>
        <v>3</v>
      </c>
      <c r="C4" s="2">
        <f>+'Mario Aguilar'!C4</f>
        <v>2</v>
      </c>
      <c r="D4" s="2">
        <f>+'Mario Aguilar'!D4</f>
        <v>0</v>
      </c>
      <c r="E4" s="2">
        <f>+'Mario Aguilar'!E4</f>
        <v>68</v>
      </c>
      <c r="F4" s="2">
        <f>+'Mario Aguilar'!F4</f>
        <v>79</v>
      </c>
      <c r="G4" s="2">
        <f>+'Mario Aguilar'!G4</f>
        <v>-11</v>
      </c>
      <c r="H4" s="2">
        <v>1</v>
      </c>
      <c r="J4" s="17" t="str">
        <f>+A3</f>
        <v>Sergio Rojas</v>
      </c>
      <c r="K4" s="18">
        <v>1</v>
      </c>
      <c r="L4" s="18">
        <v>10</v>
      </c>
      <c r="M4" s="18"/>
      <c r="N4" s="19"/>
      <c r="O4" s="17" t="str">
        <f>+A5</f>
        <v>Erich Ramos</v>
      </c>
      <c r="P4" s="18">
        <v>6</v>
      </c>
      <c r="Q4" s="18">
        <v>12</v>
      </c>
      <c r="R4" s="18"/>
      <c r="S4" s="29"/>
    </row>
    <row r="5" spans="1:19" ht="15">
      <c r="A5" t="s">
        <v>56</v>
      </c>
      <c r="B5" s="2">
        <f>+'Erich Ramos'!B5</f>
        <v>3</v>
      </c>
      <c r="C5" s="2">
        <f>+'Erich Ramos'!C5</f>
        <v>0</v>
      </c>
      <c r="D5" s="2">
        <f>+'Erich Ramos'!D5</f>
        <v>0</v>
      </c>
      <c r="E5" s="2">
        <f>+'Erich Ramos'!E5</f>
        <v>54</v>
      </c>
      <c r="F5" s="2">
        <f>+'Erich Ramos'!F5</f>
        <v>90</v>
      </c>
      <c r="G5" s="2">
        <f>+'Erich Ramos'!G5</f>
        <v>-36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65</v>
      </c>
      <c r="B6" s="2">
        <f>+'Andres de La Barra'!B6</f>
        <v>3</v>
      </c>
      <c r="C6" s="2">
        <f>+'Andres de La Barra'!C6</f>
        <v>3</v>
      </c>
      <c r="D6" s="2">
        <f>+'Andres de La Barra'!D6</f>
        <v>0</v>
      </c>
      <c r="E6" s="2">
        <f>+'Andres de La Barra'!E6</f>
        <v>98</v>
      </c>
      <c r="F6" s="2">
        <f>+'Andres de La Barra'!F6</f>
        <v>49</v>
      </c>
      <c r="G6" s="2">
        <f>+'Andres de La Barra'!G6</f>
        <v>49</v>
      </c>
      <c r="H6" s="2">
        <v>2</v>
      </c>
      <c r="J6" s="48">
        <v>0.4444444444444444</v>
      </c>
      <c r="K6" s="21"/>
      <c r="L6" s="21"/>
      <c r="M6" s="21"/>
      <c r="N6" s="21"/>
      <c r="O6" s="48">
        <v>0.8333333333333334</v>
      </c>
      <c r="P6" s="21"/>
      <c r="Q6" s="21"/>
      <c r="R6" s="21"/>
      <c r="S6" s="30"/>
    </row>
    <row r="7" spans="1:19" ht="15.75" thickBot="1">
      <c r="A7" t="s">
        <v>26</v>
      </c>
      <c r="B7" s="2">
        <f>+'Jorge Villalobos'!B7</f>
        <v>3</v>
      </c>
      <c r="C7" s="2">
        <f>+'Jorge Villalobos'!C7</f>
        <v>2</v>
      </c>
      <c r="D7" s="2">
        <f>+'Jorge Villalobos'!D7</f>
        <v>0</v>
      </c>
      <c r="E7" s="2">
        <f>+'Jorge Villalobos'!E7</f>
        <v>85</v>
      </c>
      <c r="F7" s="2">
        <f>+'Jorge Villalobos'!F7</f>
        <v>66</v>
      </c>
      <c r="G7" s="2">
        <f>+'Jorge Villalobos'!G7</f>
        <v>19</v>
      </c>
      <c r="H7" s="2">
        <v>2</v>
      </c>
      <c r="O7" t="s">
        <v>25</v>
      </c>
      <c r="S7" s="7"/>
    </row>
    <row r="8" spans="1:19" ht="15.75" thickBot="1">
      <c r="A8" t="s">
        <v>88</v>
      </c>
      <c r="B8" s="2">
        <f>+'Ricardo Borquez'!B8</f>
        <v>3</v>
      </c>
      <c r="C8" s="2">
        <f>+'Ricardo Borquez'!C8</f>
        <v>1</v>
      </c>
      <c r="D8" s="2">
        <f>+'Ricardo Borquez'!D8</f>
        <v>0</v>
      </c>
      <c r="E8" s="2">
        <f>+'Ricardo Borquez'!E8</f>
        <v>50</v>
      </c>
      <c r="F8" s="2">
        <f>+'Ricardo Borquez'!F8</f>
        <v>76</v>
      </c>
      <c r="G8" s="2">
        <f>+'Ricardo Borquez'!G8</f>
        <v>-26</v>
      </c>
      <c r="H8" s="2">
        <v>2</v>
      </c>
      <c r="J8" s="15" t="s">
        <v>90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57</v>
      </c>
      <c r="B9" s="2">
        <f>+'Guillermo Caro'!B9</f>
        <v>3</v>
      </c>
      <c r="C9" s="2">
        <f>+'Guillermo Caro'!C9</f>
        <v>0</v>
      </c>
      <c r="D9" s="2">
        <f>+'Guillermo Caro'!D9</f>
        <v>0</v>
      </c>
      <c r="E9" s="2">
        <f>+'Guillermo Caro'!E9</f>
        <v>48</v>
      </c>
      <c r="F9" s="2">
        <f>+'Guillermo Caro'!F9</f>
        <v>90</v>
      </c>
      <c r="G9" s="2">
        <f>+'Guillermo Caro'!G9</f>
        <v>-42</v>
      </c>
      <c r="H9" s="2">
        <v>2</v>
      </c>
      <c r="J9" s="17" t="str">
        <f>+J3</f>
        <v>Ruben Rosa</v>
      </c>
      <c r="K9" s="18">
        <v>14</v>
      </c>
      <c r="L9" s="18">
        <v>13</v>
      </c>
      <c r="M9" s="18"/>
      <c r="N9" s="19"/>
      <c r="O9" s="17"/>
      <c r="P9" s="18"/>
      <c r="Q9" s="18"/>
      <c r="R9" s="18"/>
      <c r="S9" s="29"/>
    </row>
    <row r="10" spans="2:19" ht="15">
      <c r="B10" s="2">
        <f>+kjhhdkhs!B10</f>
        <v>0</v>
      </c>
      <c r="C10" s="2">
        <f>+kjhhdkhs!C10</f>
        <v>0</v>
      </c>
      <c r="D10" s="2">
        <f>+kjhhdkhs!D10</f>
        <v>0</v>
      </c>
      <c r="E10" s="2">
        <f>+kjhhdkhs!E10</f>
        <v>0</v>
      </c>
      <c r="F10" s="2">
        <f>+kjhhdkhs!F10</f>
        <v>0</v>
      </c>
      <c r="G10" s="2">
        <f>+kjhhdkhs!G10</f>
        <v>0</v>
      </c>
      <c r="H10" s="2">
        <v>3</v>
      </c>
      <c r="J10" s="17" t="str">
        <f>+A4</f>
        <v>Mario Aguilar</v>
      </c>
      <c r="K10" s="18">
        <v>15</v>
      </c>
      <c r="L10" s="18">
        <v>15</v>
      </c>
      <c r="M10" s="18"/>
      <c r="N10" s="19" t="s">
        <v>107</v>
      </c>
      <c r="O10" s="17"/>
      <c r="P10" s="18"/>
      <c r="Q10" s="18"/>
      <c r="R10" s="18"/>
      <c r="S10" s="29"/>
    </row>
    <row r="11" spans="2:19" ht="15"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2:19" ht="15.75" thickBot="1"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v>0.8333333333333334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2:19" ht="15"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2:19" ht="15"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+'Ruben Rosa'!J2</f>
        <v>Fecha: 16/05/2015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89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8" t="s">
        <v>27</v>
      </c>
      <c r="B3" s="9">
        <v>3</v>
      </c>
      <c r="C3" s="9">
        <v>2</v>
      </c>
      <c r="D3" s="9">
        <v>0</v>
      </c>
      <c r="E3" s="12">
        <f>SUM($K$3:$R$3)+SUM($K$9:$R$9)+SUM($K$15:$R$15)+SUM($K$21:$R$21)+SUM($K$27:$R$27)+SUM($K$33:$R$33)</f>
        <v>71</v>
      </c>
      <c r="F3" s="12">
        <f>SUM($K$4:$R$4)+SUM($K$10:$R$10)+SUM($K$16:$R$16)+SUM($K$22:$R$22)+SUM($K$28:$R$28)+SUM($K$34:$R$34)</f>
        <v>52</v>
      </c>
      <c r="G3" s="12">
        <f>+E3-F3</f>
        <v>19</v>
      </c>
      <c r="H3" s="9">
        <v>1</v>
      </c>
      <c r="J3" s="17" t="str">
        <f>+A3</f>
        <v>Sergio Rojas</v>
      </c>
      <c r="K3" s="18">
        <v>1</v>
      </c>
      <c r="L3" s="18">
        <v>10</v>
      </c>
      <c r="M3" s="18"/>
      <c r="N3" s="19"/>
      <c r="O3" s="17" t="str">
        <f>+J3</f>
        <v>Sergio Rojas</v>
      </c>
      <c r="P3" s="18">
        <v>15</v>
      </c>
      <c r="Q3" s="18">
        <v>15</v>
      </c>
      <c r="R3" s="18"/>
      <c r="S3" s="29" t="s">
        <v>107</v>
      </c>
    </row>
    <row r="4" spans="1:19" ht="15">
      <c r="A4" t="s">
        <v>64</v>
      </c>
      <c r="B4" s="2">
        <f>+'Mario Aguilar'!B4</f>
        <v>3</v>
      </c>
      <c r="C4" s="2">
        <f>+'Mario Aguilar'!C4</f>
        <v>2</v>
      </c>
      <c r="D4" s="2">
        <f>+'Mario Aguilar'!D4</f>
        <v>0</v>
      </c>
      <c r="E4" s="2">
        <f>+'Mario Aguilar'!E4</f>
        <v>68</v>
      </c>
      <c r="F4" s="2">
        <f>+'Mario Aguilar'!F4</f>
        <v>79</v>
      </c>
      <c r="G4" s="2">
        <f>+'Mario Aguilar'!G4</f>
        <v>-11</v>
      </c>
      <c r="H4" s="2">
        <v>1</v>
      </c>
      <c r="J4" s="17" t="str">
        <f>+A2</f>
        <v>Ruben Rosa</v>
      </c>
      <c r="K4" s="18">
        <v>15</v>
      </c>
      <c r="L4" s="18">
        <v>15</v>
      </c>
      <c r="M4" s="18"/>
      <c r="N4" s="19" t="s">
        <v>107</v>
      </c>
      <c r="O4" s="17" t="str">
        <f>+A4</f>
        <v>Mario Aguilar</v>
      </c>
      <c r="P4" s="18">
        <v>7</v>
      </c>
      <c r="Q4" s="18">
        <v>1</v>
      </c>
      <c r="R4" s="18"/>
      <c r="S4" s="29"/>
    </row>
    <row r="5" spans="1:19" ht="15">
      <c r="A5" t="s">
        <v>56</v>
      </c>
      <c r="B5" s="2">
        <f>+'Erich Ramos'!B5</f>
        <v>3</v>
      </c>
      <c r="C5" s="2">
        <f>+'Erich Ramos'!C5</f>
        <v>0</v>
      </c>
      <c r="D5" s="2">
        <f>+'Erich Ramos'!D5</f>
        <v>0</v>
      </c>
      <c r="E5" s="2">
        <f>+'Erich Ramos'!E5</f>
        <v>54</v>
      </c>
      <c r="F5" s="2">
        <f>+'Erich Ramos'!F5</f>
        <v>90</v>
      </c>
      <c r="G5" s="2">
        <f>+'Erich Ramos'!G5</f>
        <v>-36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65</v>
      </c>
      <c r="B6" s="2">
        <f>+'Andres de La Barra'!B6</f>
        <v>3</v>
      </c>
      <c r="C6" s="2">
        <f>+'Andres de La Barra'!C6</f>
        <v>3</v>
      </c>
      <c r="D6" s="2">
        <f>+'Andres de La Barra'!D6</f>
        <v>0</v>
      </c>
      <c r="E6" s="2">
        <f>+'Andres de La Barra'!E6</f>
        <v>98</v>
      </c>
      <c r="F6" s="2">
        <f>+'Andres de La Barra'!F6</f>
        <v>49</v>
      </c>
      <c r="G6" s="2">
        <f>+'Andres de La Barra'!G6</f>
        <v>49</v>
      </c>
      <c r="H6" s="2">
        <v>2</v>
      </c>
      <c r="J6" s="48">
        <f>+'Ruben Rosa'!J6</f>
        <v>0.4444444444444444</v>
      </c>
      <c r="K6" s="21"/>
      <c r="L6" s="21"/>
      <c r="M6" s="21"/>
      <c r="N6" s="21"/>
      <c r="O6" s="48">
        <v>0.9166666666666666</v>
      </c>
      <c r="P6" s="21"/>
      <c r="Q6" s="21"/>
      <c r="R6" s="21"/>
      <c r="S6" s="30"/>
    </row>
    <row r="7" spans="1:19" ht="15.75" thickBot="1">
      <c r="A7" t="s">
        <v>26</v>
      </c>
      <c r="B7" s="2">
        <f>+'Jorge Villalobos'!B7</f>
        <v>3</v>
      </c>
      <c r="C7" s="2">
        <f>+'Jorge Villalobos'!C7</f>
        <v>2</v>
      </c>
      <c r="D7" s="2">
        <f>+'Jorge Villalobos'!D7</f>
        <v>0</v>
      </c>
      <c r="E7" s="2">
        <f>+'Jorge Villalobos'!E7</f>
        <v>85</v>
      </c>
      <c r="F7" s="2">
        <f>+'Jorge Villalobos'!F7</f>
        <v>66</v>
      </c>
      <c r="G7" s="2">
        <f>+'Jorge Villalobos'!G7</f>
        <v>19</v>
      </c>
      <c r="H7" s="2">
        <v>2</v>
      </c>
      <c r="S7" s="7"/>
    </row>
    <row r="8" spans="1:19" ht="15.75" thickBot="1">
      <c r="A8" t="s">
        <v>88</v>
      </c>
      <c r="B8" s="2">
        <f>+'Ricardo Borquez'!B8</f>
        <v>3</v>
      </c>
      <c r="C8" s="2">
        <f>+'Ricardo Borquez'!C8</f>
        <v>1</v>
      </c>
      <c r="D8" s="2">
        <f>+'Ricardo Borquez'!D8</f>
        <v>0</v>
      </c>
      <c r="E8" s="2">
        <f>+'Ricardo Borquez'!E8</f>
        <v>50</v>
      </c>
      <c r="F8" s="2">
        <f>+'Ricardo Borquez'!F8</f>
        <v>76</v>
      </c>
      <c r="G8" s="2">
        <f>+'Ricardo Borquez'!G8</f>
        <v>-26</v>
      </c>
      <c r="H8" s="2">
        <v>2</v>
      </c>
      <c r="J8" s="15" t="s">
        <v>90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57</v>
      </c>
      <c r="B9" s="2">
        <f>+'Guillermo Caro'!B9</f>
        <v>3</v>
      </c>
      <c r="C9" s="2">
        <f>+'Guillermo Caro'!C9</f>
        <v>0</v>
      </c>
      <c r="D9" s="2">
        <f>+'Guillermo Caro'!D9</f>
        <v>0</v>
      </c>
      <c r="E9" s="2">
        <f>+'Guillermo Caro'!E9</f>
        <v>48</v>
      </c>
      <c r="F9" s="2">
        <f>+'Guillermo Caro'!F9</f>
        <v>90</v>
      </c>
      <c r="G9" s="2">
        <f>+'Guillermo Caro'!G9</f>
        <v>-42</v>
      </c>
      <c r="H9" s="2">
        <v>2</v>
      </c>
      <c r="J9" s="17" t="str">
        <f>+J3</f>
        <v>Sergio Rojas</v>
      </c>
      <c r="K9" s="18">
        <v>15</v>
      </c>
      <c r="L9" s="18">
        <v>15</v>
      </c>
      <c r="M9" s="18"/>
      <c r="N9" s="19" t="s">
        <v>107</v>
      </c>
      <c r="O9" s="17"/>
      <c r="P9" s="18"/>
      <c r="Q9" s="18"/>
      <c r="R9" s="18"/>
      <c r="S9" s="29"/>
    </row>
    <row r="10" spans="2:19" ht="15">
      <c r="B10" s="2">
        <f>+kjhhdkhs!B10</f>
        <v>0</v>
      </c>
      <c r="C10" s="2">
        <f>+kjhhdkhs!C10</f>
        <v>0</v>
      </c>
      <c r="D10" s="2">
        <f>+kjhhdkhs!D10</f>
        <v>0</v>
      </c>
      <c r="E10" s="2">
        <f>+kjhhdkhs!E10</f>
        <v>0</v>
      </c>
      <c r="F10" s="2">
        <f>+kjhhdkhs!F10</f>
        <v>0</v>
      </c>
      <c r="G10" s="2">
        <f>+kjhhdkhs!G10</f>
        <v>0</v>
      </c>
      <c r="H10" s="2">
        <v>3</v>
      </c>
      <c r="J10" s="17" t="str">
        <f>+A5</f>
        <v>Erich Ramos</v>
      </c>
      <c r="K10" s="18">
        <v>10</v>
      </c>
      <c r="L10" s="18">
        <v>4</v>
      </c>
      <c r="M10" s="18"/>
      <c r="N10" s="19"/>
      <c r="O10" s="17"/>
      <c r="P10" s="18"/>
      <c r="Q10" s="18"/>
      <c r="R10" s="18"/>
      <c r="S10" s="29"/>
    </row>
    <row r="11" spans="2:19" ht="15"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2:19" ht="15.75" thickBot="1"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v>0.8888888888888888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2:19" ht="15"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2:19" ht="15"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+'Ruben Rosa'!J8</f>
        <v>Fecha: 15/05/2015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+'Sergio Rojas'!O2</f>
        <v>Fecha: 14/05/2015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+A4</f>
        <v>Mario Aguilar</v>
      </c>
      <c r="K3" s="18">
        <v>15</v>
      </c>
      <c r="L3" s="18">
        <v>15</v>
      </c>
      <c r="M3" s="18"/>
      <c r="N3" s="19" t="s">
        <v>107</v>
      </c>
      <c r="O3" s="17" t="str">
        <f>+J3</f>
        <v>Mario Aguilar</v>
      </c>
      <c r="P3" s="18">
        <v>7</v>
      </c>
      <c r="Q3" s="18">
        <v>1</v>
      </c>
      <c r="R3" s="18"/>
      <c r="S3" s="29"/>
    </row>
    <row r="4" spans="1:19" ht="15">
      <c r="A4" s="8" t="s">
        <v>64</v>
      </c>
      <c r="B4" s="9">
        <v>3</v>
      </c>
      <c r="C4" s="9">
        <v>2</v>
      </c>
      <c r="D4" s="9">
        <v>0</v>
      </c>
      <c r="E4" s="12">
        <f>SUM($J$3:$R$3)+SUM($J$9:$R$9)+SUM($J$15:$Q$15)+SUM($J$21:$Q$21)+SUM($J$27:$Q$27)+SUM($J$33:$Q$33)</f>
        <v>68</v>
      </c>
      <c r="F4" s="12">
        <f>SUM($J$4:$R$4)+SUM($J$10:$R$10)+SUM($J$16:$Q$16)+SUM($J$22:$Q$22)+SUM($J$28:$Q$28)+SUM($J$34:$Q$34)</f>
        <v>79</v>
      </c>
      <c r="G4" s="12">
        <f>+E4-F4</f>
        <v>-11</v>
      </c>
      <c r="H4" s="9">
        <v>1</v>
      </c>
      <c r="J4" s="17" t="str">
        <f>+A2</f>
        <v>Ruben Rosa</v>
      </c>
      <c r="K4" s="18">
        <v>14</v>
      </c>
      <c r="L4" s="18">
        <v>13</v>
      </c>
      <c r="M4" s="18"/>
      <c r="N4" s="19"/>
      <c r="O4" s="17" t="str">
        <f>+A3</f>
        <v>Sergio Rojas</v>
      </c>
      <c r="P4" s="18">
        <v>15</v>
      </c>
      <c r="Q4" s="18">
        <v>15</v>
      </c>
      <c r="R4" s="18"/>
      <c r="S4" s="29" t="s">
        <v>107</v>
      </c>
    </row>
    <row r="5" spans="1:19" ht="15">
      <c r="A5" t="s">
        <v>56</v>
      </c>
      <c r="B5" s="2">
        <f>+'Erich Ramos'!B5</f>
        <v>3</v>
      </c>
      <c r="C5" s="2">
        <f>+'Erich Ramos'!C5</f>
        <v>0</v>
      </c>
      <c r="D5" s="2">
        <f>+'Erich Ramos'!D5</f>
        <v>0</v>
      </c>
      <c r="E5" s="2">
        <f>+'Erich Ramos'!E5</f>
        <v>54</v>
      </c>
      <c r="F5" s="2">
        <f>+'Erich Ramos'!F5</f>
        <v>90</v>
      </c>
      <c r="G5" s="2">
        <f>+'Erich Ramos'!G5</f>
        <v>-36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65</v>
      </c>
      <c r="B6" s="2">
        <f>+'Andres de La Barra'!B6</f>
        <v>3</v>
      </c>
      <c r="C6" s="2">
        <f>+'Andres de La Barra'!C6</f>
        <v>3</v>
      </c>
      <c r="D6" s="2">
        <f>+'Andres de La Barra'!D6</f>
        <v>0</v>
      </c>
      <c r="E6" s="2">
        <f>+'Andres de La Barra'!E6</f>
        <v>98</v>
      </c>
      <c r="F6" s="2">
        <f>+'Andres de La Barra'!F6</f>
        <v>49</v>
      </c>
      <c r="G6" s="2">
        <f>+'Andres de La Barra'!G6</f>
        <v>49</v>
      </c>
      <c r="H6" s="2">
        <v>2</v>
      </c>
      <c r="J6" s="48">
        <f>+'Ruben Rosa'!J12</f>
        <v>0.8333333333333334</v>
      </c>
      <c r="K6" s="21"/>
      <c r="L6" s="21"/>
      <c r="M6" s="21"/>
      <c r="N6" s="21"/>
      <c r="O6" s="48">
        <f>+'Sergio Rojas'!O6</f>
        <v>0.9166666666666666</v>
      </c>
      <c r="P6" s="21"/>
      <c r="Q6" s="21"/>
      <c r="R6" s="21"/>
      <c r="S6" s="30"/>
    </row>
    <row r="7" spans="1:19" ht="15.75" thickBot="1">
      <c r="A7" t="s">
        <v>26</v>
      </c>
      <c r="B7" s="2">
        <f>+'Jorge Villalobos'!B7</f>
        <v>3</v>
      </c>
      <c r="C7" s="2">
        <f>+'Jorge Villalobos'!C7</f>
        <v>2</v>
      </c>
      <c r="D7" s="2">
        <f>+'Jorge Villalobos'!D7</f>
        <v>0</v>
      </c>
      <c r="E7" s="2">
        <f>+'Jorge Villalobos'!E7</f>
        <v>85</v>
      </c>
      <c r="F7" s="2">
        <f>+'Jorge Villalobos'!F7</f>
        <v>66</v>
      </c>
      <c r="G7" s="2">
        <f>+'Jorge Villalobos'!G7</f>
        <v>19</v>
      </c>
      <c r="H7" s="2">
        <v>2</v>
      </c>
      <c r="S7" s="7"/>
    </row>
    <row r="8" spans="1:19" ht="15.75" thickBot="1">
      <c r="A8" t="s">
        <v>88</v>
      </c>
      <c r="B8" s="2">
        <f>+'Ricardo Borquez'!B8</f>
        <v>3</v>
      </c>
      <c r="C8" s="2">
        <f>+'Ricardo Borquez'!C8</f>
        <v>1</v>
      </c>
      <c r="D8" s="2">
        <f>+'Ricardo Borquez'!D8</f>
        <v>0</v>
      </c>
      <c r="E8" s="2">
        <f>+'Ricardo Borquez'!E8</f>
        <v>50</v>
      </c>
      <c r="F8" s="2">
        <f>+'Ricardo Borquez'!F8</f>
        <v>76</v>
      </c>
      <c r="G8" s="2">
        <f>+'Ricardo Borquez'!G8</f>
        <v>-26</v>
      </c>
      <c r="H8" s="2">
        <v>2</v>
      </c>
      <c r="J8" s="15" t="s">
        <v>91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57</v>
      </c>
      <c r="B9" s="2">
        <f>+'Guillermo Caro'!B9</f>
        <v>3</v>
      </c>
      <c r="C9" s="2">
        <f>+'Guillermo Caro'!C9</f>
        <v>0</v>
      </c>
      <c r="D9" s="2">
        <f>+'Guillermo Caro'!D9</f>
        <v>0</v>
      </c>
      <c r="E9" s="2">
        <f>+'Guillermo Caro'!E9</f>
        <v>48</v>
      </c>
      <c r="F9" s="2">
        <f>+'Guillermo Caro'!F9</f>
        <v>90</v>
      </c>
      <c r="G9" s="2">
        <f>+'Guillermo Caro'!G9</f>
        <v>-42</v>
      </c>
      <c r="H9" s="2">
        <v>2</v>
      </c>
      <c r="J9" s="17" t="str">
        <f>+J3</f>
        <v>Mario Aguilar</v>
      </c>
      <c r="K9" s="18">
        <v>15</v>
      </c>
      <c r="L9" s="18">
        <v>15</v>
      </c>
      <c r="M9" s="18"/>
      <c r="N9" s="19" t="s">
        <v>107</v>
      </c>
      <c r="O9" s="17"/>
      <c r="P9" s="18"/>
      <c r="Q9" s="18"/>
      <c r="R9" s="18"/>
      <c r="S9" s="29"/>
    </row>
    <row r="10" spans="2:19" ht="15">
      <c r="B10" s="2">
        <f>+kjhhdkhs!B10</f>
        <v>0</v>
      </c>
      <c r="C10" s="2">
        <f>+kjhhdkhs!C10</f>
        <v>0</v>
      </c>
      <c r="D10" s="2">
        <f>+kjhhdkhs!D10</f>
        <v>0</v>
      </c>
      <c r="E10" s="2">
        <f>+kjhhdkhs!E10</f>
        <v>0</v>
      </c>
      <c r="F10" s="2">
        <f>+kjhhdkhs!F10</f>
        <v>0</v>
      </c>
      <c r="G10" s="2">
        <f>+kjhhdkhs!G10</f>
        <v>0</v>
      </c>
      <c r="H10" s="2">
        <v>3</v>
      </c>
      <c r="J10" s="17" t="str">
        <f>+A5</f>
        <v>Erich Ramos</v>
      </c>
      <c r="K10" s="18">
        <v>10</v>
      </c>
      <c r="L10" s="18">
        <v>12</v>
      </c>
      <c r="M10" s="18"/>
      <c r="N10" s="19"/>
      <c r="O10" s="17"/>
      <c r="P10" s="18"/>
      <c r="Q10" s="18"/>
      <c r="R10" s="18"/>
      <c r="S10" s="29"/>
    </row>
    <row r="11" spans="2:19" ht="15"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2:19" ht="15.75" thickBot="1"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v>0.4166666666666667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2:19" ht="15"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2:19" ht="15"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+'Ruben Rosa'!O2</f>
        <v>Fecha: 14/05/2015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+'Sergio Rojas'!J8</f>
        <v>Fecha: 15/05/2015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+A5</f>
        <v>Erich Ramos</v>
      </c>
      <c r="K3" s="18">
        <v>6</v>
      </c>
      <c r="L3" s="18">
        <v>12</v>
      </c>
      <c r="M3" s="18"/>
      <c r="N3" s="19"/>
      <c r="O3" s="17" t="str">
        <f>+J3</f>
        <v>Erich Ramos</v>
      </c>
      <c r="P3" s="18">
        <v>10</v>
      </c>
      <c r="Q3" s="18">
        <v>4</v>
      </c>
      <c r="R3" s="18"/>
      <c r="S3" s="29"/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+A2</f>
        <v>Ruben Rosa</v>
      </c>
      <c r="K4" s="18">
        <v>15</v>
      </c>
      <c r="L4" s="18">
        <v>15</v>
      </c>
      <c r="M4" s="18"/>
      <c r="N4" s="19" t="s">
        <v>107</v>
      </c>
      <c r="O4" s="17" t="str">
        <f>+A3</f>
        <v>Sergio Rojas</v>
      </c>
      <c r="P4" s="18">
        <v>15</v>
      </c>
      <c r="Q4" s="18">
        <v>15</v>
      </c>
      <c r="R4" s="18"/>
      <c r="S4" s="29" t="s">
        <v>107</v>
      </c>
    </row>
    <row r="5" spans="1:19" ht="15">
      <c r="A5" s="8" t="s">
        <v>56</v>
      </c>
      <c r="B5" s="9">
        <v>3</v>
      </c>
      <c r="C5" s="9">
        <v>0</v>
      </c>
      <c r="D5" s="9">
        <v>0</v>
      </c>
      <c r="E5" s="12">
        <f>SUM($J$3:$R$3)+SUM($J$9:$R$9)+SUM($J$15:$Q$15)+SUM($J$21:$Q$21)+SUM($J$27:$Q$27)+SUM($J$33:$Q$33)</f>
        <v>54</v>
      </c>
      <c r="F5" s="12">
        <f>SUM($J$4:$R$4)+SUM($J$10:$R$10)+SUM($J$16:$Q$16)+SUM($J$22:$Q$22)+SUM($J$28:$Q$28)+SUM($J$34:$Q$34)</f>
        <v>90</v>
      </c>
      <c r="G5" s="12">
        <f>+E5-F5</f>
        <v>-36</v>
      </c>
      <c r="H5" s="9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65</v>
      </c>
      <c r="B6" s="2">
        <f>+'Andres de La Barra'!B6</f>
        <v>3</v>
      </c>
      <c r="C6" s="2">
        <f>+'Andres de La Barra'!C6</f>
        <v>3</v>
      </c>
      <c r="D6" s="2">
        <f>+'Andres de La Barra'!D6</f>
        <v>0</v>
      </c>
      <c r="E6" s="2">
        <f>+'Andres de La Barra'!E6</f>
        <v>98</v>
      </c>
      <c r="F6" s="2">
        <f>+'Andres de La Barra'!F6</f>
        <v>49</v>
      </c>
      <c r="G6" s="2">
        <f>+'Andres de La Barra'!G6</f>
        <v>49</v>
      </c>
      <c r="H6" s="2">
        <v>2</v>
      </c>
      <c r="J6" s="48">
        <f>+'Ruben Rosa'!O6</f>
        <v>0.8333333333333334</v>
      </c>
      <c r="K6" s="21"/>
      <c r="L6" s="21"/>
      <c r="M6" s="21"/>
      <c r="N6" s="21"/>
      <c r="O6" s="48">
        <f>+'Sergio Rojas'!J12</f>
        <v>0.8888888888888888</v>
      </c>
      <c r="P6" s="21"/>
      <c r="Q6" s="21"/>
      <c r="R6" s="21"/>
      <c r="S6" s="30"/>
    </row>
    <row r="7" spans="1:19" ht="15.75" thickBot="1">
      <c r="A7" t="s">
        <v>26</v>
      </c>
      <c r="B7" s="2">
        <f>+'Jorge Villalobos'!B7</f>
        <v>3</v>
      </c>
      <c r="C7" s="2">
        <f>+'Jorge Villalobos'!C7</f>
        <v>2</v>
      </c>
      <c r="D7" s="2">
        <f>+'Jorge Villalobos'!D7</f>
        <v>0</v>
      </c>
      <c r="E7" s="2">
        <f>+'Jorge Villalobos'!E7</f>
        <v>85</v>
      </c>
      <c r="F7" s="2">
        <f>+'Jorge Villalobos'!F7</f>
        <v>66</v>
      </c>
      <c r="G7" s="2">
        <f>+'Jorge Villalobos'!G7</f>
        <v>19</v>
      </c>
      <c r="H7" s="2">
        <v>2</v>
      </c>
      <c r="S7" s="7"/>
    </row>
    <row r="8" spans="1:19" ht="15.75" thickBot="1">
      <c r="A8" t="s">
        <v>88</v>
      </c>
      <c r="B8" s="2">
        <f>+'Ricardo Borquez'!B8</f>
        <v>3</v>
      </c>
      <c r="C8" s="2">
        <f>+'Ricardo Borquez'!C8</f>
        <v>1</v>
      </c>
      <c r="D8" s="2">
        <f>+'Ricardo Borquez'!D8</f>
        <v>0</v>
      </c>
      <c r="E8" s="2">
        <f>+'Ricardo Borquez'!E8</f>
        <v>50</v>
      </c>
      <c r="F8" s="2">
        <f>+'Ricardo Borquez'!F8</f>
        <v>76</v>
      </c>
      <c r="G8" s="2">
        <f>+'Ricardo Borquez'!G8</f>
        <v>-26</v>
      </c>
      <c r="H8" s="2">
        <v>2</v>
      </c>
      <c r="J8" s="15" t="str">
        <f>+'Mario Aguilar'!J8</f>
        <v>Fecha: 16/05/2015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57</v>
      </c>
      <c r="B9" s="2">
        <f>+'Guillermo Caro'!B9</f>
        <v>3</v>
      </c>
      <c r="C9" s="2">
        <f>+'Guillermo Caro'!C9</f>
        <v>0</v>
      </c>
      <c r="D9" s="2">
        <f>+'Guillermo Caro'!D9</f>
        <v>0</v>
      </c>
      <c r="E9" s="2">
        <f>+'Guillermo Caro'!E9</f>
        <v>48</v>
      </c>
      <c r="F9" s="2">
        <f>+'Guillermo Caro'!F9</f>
        <v>90</v>
      </c>
      <c r="G9" s="2">
        <f>+'Guillermo Caro'!G9</f>
        <v>-42</v>
      </c>
      <c r="H9" s="2">
        <v>2</v>
      </c>
      <c r="J9" s="17" t="str">
        <f>+J3</f>
        <v>Erich Ramos</v>
      </c>
      <c r="K9" s="18">
        <v>10</v>
      </c>
      <c r="L9" s="18">
        <v>12</v>
      </c>
      <c r="M9" s="18"/>
      <c r="N9" s="19"/>
      <c r="O9" s="17"/>
      <c r="P9" s="18"/>
      <c r="Q9" s="18"/>
      <c r="R9" s="18"/>
      <c r="S9" s="29"/>
    </row>
    <row r="10" spans="2:19" ht="15">
      <c r="B10" s="2">
        <f>+kjhhdkhs!B10</f>
        <v>0</v>
      </c>
      <c r="C10" s="2">
        <f>+kjhhdkhs!C10</f>
        <v>0</v>
      </c>
      <c r="D10" s="2">
        <f>+kjhhdkhs!D10</f>
        <v>0</v>
      </c>
      <c r="E10" s="2">
        <f>+kjhhdkhs!E10</f>
        <v>0</v>
      </c>
      <c r="F10" s="2">
        <f>+kjhhdkhs!F10</f>
        <v>0</v>
      </c>
      <c r="G10" s="2">
        <f>+kjhhdkhs!G10</f>
        <v>0</v>
      </c>
      <c r="H10" s="2">
        <v>3</v>
      </c>
      <c r="J10" s="17" t="str">
        <f>+A4</f>
        <v>Mario Aguilar</v>
      </c>
      <c r="K10" s="18">
        <v>15</v>
      </c>
      <c r="L10" s="18">
        <v>15</v>
      </c>
      <c r="M10" s="18"/>
      <c r="N10" s="19" t="s">
        <v>107</v>
      </c>
      <c r="O10" s="17"/>
      <c r="P10" s="18"/>
      <c r="Q10" s="18"/>
      <c r="R10" s="18"/>
      <c r="S10" s="29"/>
    </row>
    <row r="11" spans="2:19" ht="15"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2:19" ht="15.75" thickBot="1"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f>+'Mario Aguilar'!J12</f>
        <v>0.4166666666666667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2:19" ht="15"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2:19" ht="15"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">
        <v>91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89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+A6</f>
        <v>Andres de La Barra</v>
      </c>
      <c r="K3" s="18">
        <v>13</v>
      </c>
      <c r="L3" s="18">
        <v>15</v>
      </c>
      <c r="M3" s="18">
        <v>10</v>
      </c>
      <c r="N3" s="19" t="s">
        <v>107</v>
      </c>
      <c r="O3" s="17" t="str">
        <f>+J3</f>
        <v>Andres de La Barra</v>
      </c>
      <c r="P3" s="18">
        <v>15</v>
      </c>
      <c r="Q3" s="18">
        <v>15</v>
      </c>
      <c r="R3" s="18"/>
      <c r="S3" s="29" t="s">
        <v>107</v>
      </c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+A7</f>
        <v>Jorge Villalobos</v>
      </c>
      <c r="K4" s="18">
        <v>15</v>
      </c>
      <c r="L4" s="18">
        <v>8</v>
      </c>
      <c r="M4" s="18">
        <v>2</v>
      </c>
      <c r="N4" s="19"/>
      <c r="O4" s="17" t="str">
        <f>+A8</f>
        <v>Ricardo Borquez</v>
      </c>
      <c r="P4" s="18">
        <v>4</v>
      </c>
      <c r="Q4" s="18">
        <v>4</v>
      </c>
      <c r="R4" s="18"/>
      <c r="S4" s="29"/>
    </row>
    <row r="5" spans="1:19" ht="15">
      <c r="A5" s="10" t="s">
        <v>56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65</v>
      </c>
      <c r="B6" s="9">
        <v>3</v>
      </c>
      <c r="C6" s="9">
        <v>3</v>
      </c>
      <c r="D6" s="9">
        <v>0</v>
      </c>
      <c r="E6" s="12">
        <f>SUM($J$3:$R$3)+SUM($J$9:$R$9)+SUM($J$15:$Q$15)+SUM($J$21:$Q$21)+SUM($J$27:$Q$27)+SUM($J$33:$Q$33)</f>
        <v>98</v>
      </c>
      <c r="F6" s="12">
        <f>SUM($J$4:$R$4)+SUM($J$10:$R$10)+SUM($J$16:$Q$16)+SUM($J$22:$Q$22)+SUM($J$28:$Q$28)+SUM($J$34:$Q$34)</f>
        <v>49</v>
      </c>
      <c r="G6" s="12">
        <f>+E6-F6</f>
        <v>49</v>
      </c>
      <c r="H6" s="9">
        <v>2</v>
      </c>
      <c r="J6" s="48">
        <v>0.47222222222222227</v>
      </c>
      <c r="K6" s="21"/>
      <c r="L6" s="21"/>
      <c r="M6" s="21"/>
      <c r="N6" s="21"/>
      <c r="O6" s="48">
        <v>0.8611111111111112</v>
      </c>
      <c r="P6" s="21"/>
      <c r="Q6" s="21"/>
      <c r="R6" s="21"/>
      <c r="S6" s="30"/>
    </row>
    <row r="7" spans="1:19" ht="15.75" thickBot="1">
      <c r="A7" t="s">
        <v>26</v>
      </c>
      <c r="B7" s="2">
        <f>+'Jorge Villalobos'!B7</f>
        <v>3</v>
      </c>
      <c r="C7" s="2">
        <f>+'Jorge Villalobos'!C7</f>
        <v>2</v>
      </c>
      <c r="D7" s="2">
        <f>+'Jorge Villalobos'!D7</f>
        <v>0</v>
      </c>
      <c r="E7" s="2">
        <f>+'Jorge Villalobos'!E7</f>
        <v>85</v>
      </c>
      <c r="F7" s="2">
        <f>+'Jorge Villalobos'!F7</f>
        <v>66</v>
      </c>
      <c r="G7" s="2">
        <f>+'Jorge Villalobos'!G7</f>
        <v>19</v>
      </c>
      <c r="H7" s="2">
        <v>2</v>
      </c>
      <c r="S7" s="7"/>
    </row>
    <row r="8" spans="1:19" ht="15.75" thickBot="1">
      <c r="A8" t="s">
        <v>88</v>
      </c>
      <c r="B8" s="2">
        <f>+'Ricardo Borquez'!B8</f>
        <v>3</v>
      </c>
      <c r="C8" s="2">
        <f>+'Ricardo Borquez'!C8</f>
        <v>1</v>
      </c>
      <c r="D8" s="2">
        <f>+'Ricardo Borquez'!D8</f>
        <v>0</v>
      </c>
      <c r="E8" s="2">
        <f>+'Ricardo Borquez'!E8</f>
        <v>50</v>
      </c>
      <c r="F8" s="2">
        <f>+'Ricardo Borquez'!F8</f>
        <v>76</v>
      </c>
      <c r="G8" s="2">
        <f>+'Ricardo Borquez'!G8</f>
        <v>-26</v>
      </c>
      <c r="H8" s="2">
        <v>2</v>
      </c>
      <c r="J8" s="15" t="s">
        <v>90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57</v>
      </c>
      <c r="B9" s="2">
        <f>+'Guillermo Caro'!B9</f>
        <v>3</v>
      </c>
      <c r="C9" s="2">
        <f>+'Guillermo Caro'!C9</f>
        <v>0</v>
      </c>
      <c r="D9" s="2">
        <f>+'Guillermo Caro'!D9</f>
        <v>0</v>
      </c>
      <c r="E9" s="2">
        <f>+'Guillermo Caro'!E9</f>
        <v>48</v>
      </c>
      <c r="F9" s="2">
        <f>+'Guillermo Caro'!F9</f>
        <v>90</v>
      </c>
      <c r="G9" s="2">
        <f>+'Guillermo Caro'!G9</f>
        <v>-42</v>
      </c>
      <c r="H9" s="2">
        <v>2</v>
      </c>
      <c r="J9" s="17" t="str">
        <f>+J3</f>
        <v>Andres de La Barra</v>
      </c>
      <c r="K9" s="18">
        <v>15</v>
      </c>
      <c r="L9" s="18">
        <v>15</v>
      </c>
      <c r="M9" s="18"/>
      <c r="N9" s="19" t="s">
        <v>107</v>
      </c>
      <c r="O9" s="17"/>
      <c r="P9" s="18"/>
      <c r="Q9" s="18"/>
      <c r="R9" s="18"/>
      <c r="S9" s="29"/>
    </row>
    <row r="10" spans="2:19" ht="15">
      <c r="B10" s="2">
        <f>+kjhhdkhs!B10</f>
        <v>0</v>
      </c>
      <c r="C10" s="2">
        <f>+kjhhdkhs!C10</f>
        <v>0</v>
      </c>
      <c r="D10" s="2">
        <f>+kjhhdkhs!D10</f>
        <v>0</v>
      </c>
      <c r="E10" s="2">
        <f>+kjhhdkhs!E10</f>
        <v>0</v>
      </c>
      <c r="F10" s="2">
        <f>+kjhhdkhs!F10</f>
        <v>0</v>
      </c>
      <c r="G10" s="2">
        <f>+kjhhdkhs!G10</f>
        <v>0</v>
      </c>
      <c r="H10" s="2">
        <v>3</v>
      </c>
      <c r="J10" s="17" t="str">
        <f>+A9</f>
        <v>Guillermo Caro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2:19" ht="15"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2:19" ht="15.75" thickBot="1"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2:19" ht="15"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2:19" ht="15"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55</v>
      </c>
      <c r="B2" s="2">
        <f>+'Ruben Rosa'!B2</f>
        <v>3</v>
      </c>
      <c r="C2" s="2">
        <f>+'Ruben Rosa'!C2</f>
        <v>2</v>
      </c>
      <c r="D2" s="2">
        <f>+'Ruben Rosa'!D2</f>
        <v>0</v>
      </c>
      <c r="E2" s="2">
        <f>+'Ruben Rosa'!E2</f>
        <v>87</v>
      </c>
      <c r="F2" s="2">
        <f>+'Ruben Rosa'!F2</f>
        <v>59</v>
      </c>
      <c r="G2" s="2">
        <f>+'Ruben Rosa'!G2</f>
        <v>28</v>
      </c>
      <c r="H2" s="47">
        <v>1</v>
      </c>
      <c r="J2" s="15" t="str">
        <f>+'Andres de La Barra'!J2</f>
        <v>Fecha: 16/05/2015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90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27</v>
      </c>
      <c r="B3" s="11">
        <f>+'Sergio Rojas'!B3</f>
        <v>3</v>
      </c>
      <c r="C3" s="11">
        <f>+'Sergio Rojas'!C3</f>
        <v>2</v>
      </c>
      <c r="D3" s="11">
        <f>+'Sergio Rojas'!D3</f>
        <v>0</v>
      </c>
      <c r="E3" s="11">
        <f>+'Sergio Rojas'!E3</f>
        <v>71</v>
      </c>
      <c r="F3" s="11">
        <f>+'Sergio Rojas'!F3</f>
        <v>52</v>
      </c>
      <c r="G3" s="11">
        <f>+'Sergio Rojas'!G3</f>
        <v>19</v>
      </c>
      <c r="H3" s="11">
        <v>1</v>
      </c>
      <c r="J3" s="17" t="str">
        <f>+A7</f>
        <v>Jorge Villalobos</v>
      </c>
      <c r="K3" s="18">
        <v>15</v>
      </c>
      <c r="L3" s="18">
        <v>8</v>
      </c>
      <c r="M3" s="18">
        <v>2</v>
      </c>
      <c r="N3" s="19"/>
      <c r="O3" s="17" t="str">
        <f>+J3</f>
        <v>Jorge Villalobos</v>
      </c>
      <c r="P3" s="18">
        <v>15</v>
      </c>
      <c r="Q3" s="18">
        <v>15</v>
      </c>
      <c r="R3" s="18"/>
      <c r="S3" s="29" t="s">
        <v>107</v>
      </c>
    </row>
    <row r="4" spans="1:19" ht="15">
      <c r="A4" s="10" t="s">
        <v>64</v>
      </c>
      <c r="B4" s="11">
        <f>+'Mario Aguilar'!B4</f>
        <v>3</v>
      </c>
      <c r="C4" s="11">
        <f>+'Mario Aguilar'!C4</f>
        <v>2</v>
      </c>
      <c r="D4" s="11">
        <f>+'Mario Aguilar'!D4</f>
        <v>0</v>
      </c>
      <c r="E4" s="11">
        <f>+'Mario Aguilar'!E4</f>
        <v>68</v>
      </c>
      <c r="F4" s="11">
        <f>+'Mario Aguilar'!F4</f>
        <v>79</v>
      </c>
      <c r="G4" s="11">
        <f>+'Mario Aguilar'!G4</f>
        <v>-11</v>
      </c>
      <c r="H4" s="11">
        <v>1</v>
      </c>
      <c r="J4" s="17" t="str">
        <f>+A6</f>
        <v>Andres de La Barra</v>
      </c>
      <c r="K4" s="18">
        <v>13</v>
      </c>
      <c r="L4" s="18">
        <v>15</v>
      </c>
      <c r="M4" s="18">
        <v>10</v>
      </c>
      <c r="N4" s="19" t="s">
        <v>107</v>
      </c>
      <c r="O4" s="17" t="str">
        <f>+A8</f>
        <v>Ricardo Borquez</v>
      </c>
      <c r="P4" s="18">
        <v>7</v>
      </c>
      <c r="Q4" s="18">
        <v>5</v>
      </c>
      <c r="R4" s="18"/>
      <c r="S4" s="29"/>
    </row>
    <row r="5" spans="1:19" ht="15">
      <c r="A5" s="10" t="s">
        <v>56</v>
      </c>
      <c r="B5" s="11">
        <f>+'Erich Ramos'!B5</f>
        <v>3</v>
      </c>
      <c r="C5" s="11">
        <f>+'Erich Ramos'!C5</f>
        <v>0</v>
      </c>
      <c r="D5" s="11">
        <f>+'Erich Ramos'!D5</f>
        <v>0</v>
      </c>
      <c r="E5" s="11">
        <f>+'Erich Ramos'!E5</f>
        <v>54</v>
      </c>
      <c r="F5" s="11">
        <f>+'Erich Ramos'!F5</f>
        <v>90</v>
      </c>
      <c r="G5" s="11">
        <f>+'Erich Ramos'!G5</f>
        <v>-36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65</v>
      </c>
      <c r="B6" s="11">
        <f>+'Andres de La Barra'!B6</f>
        <v>3</v>
      </c>
      <c r="C6" s="11">
        <f>+'Andres de La Barra'!C6</f>
        <v>3</v>
      </c>
      <c r="D6" s="11">
        <f>+'Andres de La Barra'!D6</f>
        <v>0</v>
      </c>
      <c r="E6" s="11">
        <f>+'Andres de La Barra'!E6</f>
        <v>98</v>
      </c>
      <c r="F6" s="11">
        <f>+'Andres de La Barra'!F6</f>
        <v>49</v>
      </c>
      <c r="G6" s="11">
        <f>+'Andres de La Barra'!G6</f>
        <v>49</v>
      </c>
      <c r="H6" s="11">
        <v>2</v>
      </c>
      <c r="J6" s="48">
        <f>+'Andres de La Barra'!J6</f>
        <v>0.47222222222222227</v>
      </c>
      <c r="K6" s="21"/>
      <c r="L6" s="21"/>
      <c r="M6" s="21"/>
      <c r="N6" s="21"/>
      <c r="O6" s="48">
        <v>0.9166666666666666</v>
      </c>
      <c r="P6" s="21"/>
      <c r="Q6" s="21"/>
      <c r="R6" s="21"/>
      <c r="S6" s="30"/>
    </row>
    <row r="7" spans="1:19" ht="15.75" thickBot="1">
      <c r="A7" s="8" t="s">
        <v>26</v>
      </c>
      <c r="B7" s="9">
        <v>3</v>
      </c>
      <c r="C7" s="9">
        <v>2</v>
      </c>
      <c r="D7" s="9">
        <v>0</v>
      </c>
      <c r="E7" s="12">
        <f>SUM($J$3:$R$3)+SUM($J$9:$R$9)+SUM($J$15:$Q$15)+SUM($J$21:$Q$21)+SUM($J$27:$Q$27)+SUM($J$33:$Q$33)</f>
        <v>85</v>
      </c>
      <c r="F7" s="12">
        <f>SUM($J$4:$R$4)+SUM($J$10:$R$10)+SUM($J$16:$Q$16)+SUM($J$22:$Q$22)+SUM($J$28:$Q$28)+SUM($J$34:$Q$34)</f>
        <v>66</v>
      </c>
      <c r="G7" s="12">
        <f>+E7-F7</f>
        <v>19</v>
      </c>
      <c r="H7" s="9">
        <v>2</v>
      </c>
      <c r="S7" s="7"/>
    </row>
    <row r="8" spans="1:19" ht="15.75" thickBot="1">
      <c r="A8" t="s">
        <v>88</v>
      </c>
      <c r="B8" s="2">
        <f>+'Ricardo Borquez'!B8</f>
        <v>3</v>
      </c>
      <c r="C8" s="2">
        <f>+'Ricardo Borquez'!C8</f>
        <v>1</v>
      </c>
      <c r="D8" s="2">
        <f>+'Ricardo Borquez'!D8</f>
        <v>0</v>
      </c>
      <c r="E8" s="2">
        <f>+'Ricardo Borquez'!E8</f>
        <v>50</v>
      </c>
      <c r="F8" s="2">
        <f>+'Ricardo Borquez'!F8</f>
        <v>76</v>
      </c>
      <c r="G8" s="2">
        <f>+'Ricardo Borquez'!G8</f>
        <v>-26</v>
      </c>
      <c r="H8" s="2">
        <v>2</v>
      </c>
      <c r="J8" s="15" t="s">
        <v>89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57</v>
      </c>
      <c r="B9" s="2">
        <f>+'Guillermo Caro'!B9</f>
        <v>3</v>
      </c>
      <c r="C9" s="2">
        <f>+'Guillermo Caro'!C9</f>
        <v>0</v>
      </c>
      <c r="D9" s="2">
        <f>+'Guillermo Caro'!D9</f>
        <v>0</v>
      </c>
      <c r="E9" s="2">
        <f>+'Guillermo Caro'!E9</f>
        <v>48</v>
      </c>
      <c r="F9" s="2">
        <f>+'Guillermo Caro'!F9</f>
        <v>90</v>
      </c>
      <c r="G9" s="2">
        <f>+'Guillermo Caro'!G9</f>
        <v>-42</v>
      </c>
      <c r="H9" s="2">
        <v>2</v>
      </c>
      <c r="J9" s="17" t="str">
        <f>+J3</f>
        <v>Jorge Villalobos</v>
      </c>
      <c r="K9" s="18">
        <v>15</v>
      </c>
      <c r="L9" s="18">
        <v>15</v>
      </c>
      <c r="M9" s="18"/>
      <c r="N9" s="19" t="s">
        <v>107</v>
      </c>
      <c r="O9" s="17"/>
      <c r="P9" s="18"/>
      <c r="Q9" s="18"/>
      <c r="R9" s="18"/>
      <c r="S9" s="29"/>
    </row>
    <row r="10" spans="2:19" ht="15">
      <c r="B10" s="2">
        <f>+kjhhdkhs!B10</f>
        <v>0</v>
      </c>
      <c r="C10" s="2">
        <f>+kjhhdkhs!C10</f>
        <v>0</v>
      </c>
      <c r="D10" s="2">
        <f>+kjhhdkhs!D10</f>
        <v>0</v>
      </c>
      <c r="E10" s="2">
        <f>+kjhhdkhs!E10</f>
        <v>0</v>
      </c>
      <c r="F10" s="2">
        <f>+kjhhdkhs!F10</f>
        <v>0</v>
      </c>
      <c r="G10" s="2">
        <f>+kjhhdkhs!G10</f>
        <v>0</v>
      </c>
      <c r="H10" s="2">
        <v>3</v>
      </c>
      <c r="J10" s="17" t="str">
        <f>+A9</f>
        <v>Guillermo Caro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2:19" ht="15">
      <c r="B11" s="2">
        <f>+kjshdkjs!B11</f>
        <v>0</v>
      </c>
      <c r="C11" s="2">
        <f>+kjshdkjs!C11</f>
        <v>0</v>
      </c>
      <c r="D11" s="2">
        <f>+kjshdkjs!D11</f>
        <v>0</v>
      </c>
      <c r="E11" s="2">
        <f>+kjshdkjs!E11</f>
        <v>0</v>
      </c>
      <c r="F11" s="2">
        <f>+kjshdkjs!F11</f>
        <v>0</v>
      </c>
      <c r="G11" s="2">
        <f>+kjshdkjs!G11</f>
        <v>0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2:19" ht="15.75" thickBot="1">
      <c r="B12" s="2">
        <f>+kjjsdshkhsd!B12</f>
        <v>0</v>
      </c>
      <c r="C12" s="2">
        <f>+kjjsdshkhsd!C12</f>
        <v>0</v>
      </c>
      <c r="D12" s="2">
        <f>+kjjsdshkhsd!D12</f>
        <v>0</v>
      </c>
      <c r="E12" s="2">
        <f>+kjjsdshkhsd!E12</f>
        <v>0</v>
      </c>
      <c r="F12" s="2">
        <f>+kjjsdshkhsd!F12</f>
        <v>0</v>
      </c>
      <c r="G12" s="2">
        <f>+kjjsdshkhsd!G12</f>
        <v>0</v>
      </c>
      <c r="H12" s="2">
        <v>3</v>
      </c>
      <c r="J12" s="48">
        <v>0.8888888888888888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2:19" ht="15">
      <c r="B13" s="2">
        <f>+kjjshkjs!B13</f>
        <v>0</v>
      </c>
      <c r="C13" s="2">
        <f>+kjjshkjs!C13</f>
        <v>0</v>
      </c>
      <c r="D13" s="2">
        <f>+kjjshkjs!D13</f>
        <v>0</v>
      </c>
      <c r="E13" s="2">
        <f>+kjjshkjs!E13</f>
        <v>0</v>
      </c>
      <c r="F13" s="2">
        <f>+kjjshkjs!F13</f>
        <v>0</v>
      </c>
      <c r="G13" s="2">
        <f>+kjjshkjs!G13</f>
        <v>0</v>
      </c>
      <c r="H13" s="2">
        <v>3</v>
      </c>
      <c r="S13" s="46"/>
    </row>
    <row r="14" spans="2:19" ht="15">
      <c r="B14" s="2">
        <f>+kjhf!B14</f>
        <v>0</v>
      </c>
      <c r="C14" s="2">
        <f>+kjhf!C14</f>
        <v>0</v>
      </c>
      <c r="D14" s="2">
        <f>+kjhf!D14</f>
        <v>0</v>
      </c>
      <c r="E14" s="2">
        <f>+kjhf!E14</f>
        <v>0</v>
      </c>
      <c r="F14" s="2">
        <f>+kjhf!F14</f>
        <v>0</v>
      </c>
      <c r="G14" s="2">
        <f>+kjhf!G14</f>
        <v>0</v>
      </c>
      <c r="H14" s="2">
        <v>3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2:19" ht="15">
      <c r="B15" s="2">
        <f>+dnlkdf!B15</f>
        <v>0</v>
      </c>
      <c r="C15" s="2">
        <f>+dnlkdf!C15</f>
        <v>0</v>
      </c>
      <c r="D15" s="2">
        <f>+dnlkdf!D15</f>
        <v>0</v>
      </c>
      <c r="E15" s="2">
        <f>+dnlkdf!E15</f>
        <v>0</v>
      </c>
      <c r="F15" s="2">
        <f>+dnlkdf!F15</f>
        <v>0</v>
      </c>
      <c r="G15" s="2">
        <f>+dnlkdf!G15</f>
        <v>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2:19" ht="15">
      <c r="B16" s="2">
        <f>+kjhfdhkf!B16</f>
        <v>0</v>
      </c>
      <c r="C16" s="2">
        <f>+kjhfdhkf!C16</f>
        <v>0</v>
      </c>
      <c r="D16" s="2">
        <f>+kjhfdhkf!D16</f>
        <v>0</v>
      </c>
      <c r="E16" s="2">
        <f>+kjhfdhkf!E16</f>
        <v>0</v>
      </c>
      <c r="F16" s="2">
        <f>+kjhfdhkf!F16</f>
        <v>0</v>
      </c>
      <c r="G16" s="2">
        <f>+kjhfdhkf!G16</f>
        <v>0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2:19" ht="15">
      <c r="B17" s="2">
        <f>+kjhkjdfh!B17</f>
        <v>0</v>
      </c>
      <c r="C17" s="2">
        <f>+kjhkjdfh!C17</f>
        <v>0</v>
      </c>
      <c r="D17" s="2">
        <f>+kjhkjdfh!D17</f>
        <v>0</v>
      </c>
      <c r="E17" s="2">
        <f>+kjhkjdfh!E17</f>
        <v>0</v>
      </c>
      <c r="F17" s="2">
        <f>+kjhkjdfh!F17</f>
        <v>0</v>
      </c>
      <c r="G17" s="2">
        <f>+kjhkjdfh!G17</f>
        <v>0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2014-12-29T17:23:52Z</cp:lastPrinted>
  <dcterms:created xsi:type="dcterms:W3CDTF">2009-08-28T03:10:21Z</dcterms:created>
  <dcterms:modified xsi:type="dcterms:W3CDTF">2015-05-17T17:21:19Z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